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ih\Desktop\"/>
    </mc:Choice>
  </mc:AlternateContent>
  <bookViews>
    <workbookView xWindow="90" yWindow="0" windowWidth="9285" windowHeight="12780"/>
  </bookViews>
  <sheets>
    <sheet name="HOMEPAGE" sheetId="16" r:id="rId1"/>
    <sheet name="İl ve İlçe Toplam" sheetId="5" r:id="rId2"/>
    <sheet name="Merkez Mahalleler" sheetId="6" r:id="rId3"/>
    <sheet name="Merkez Köyler" sheetId="8" r:id="rId4"/>
    <sheet name="Ayancık Köyler" sheetId="10" r:id="rId5"/>
    <sheet name="Boyabat Köyler" sheetId="11" r:id="rId6"/>
    <sheet name="Dikmen Köyler" sheetId="12" r:id="rId7"/>
    <sheet name="Durağan Köyler" sheetId="13" r:id="rId8"/>
    <sheet name="Erfelek Köyler" sheetId="14" r:id="rId9"/>
    <sheet name="Gerze Köyleri" sheetId="15" r:id="rId10"/>
    <sheet name="Gerze Mahalleler" sheetId="17" r:id="rId11"/>
    <sheet name="Saraydüzü Köyleri" sheetId="18" r:id="rId12"/>
    <sheet name="Türkeli Köyleri" sheetId="19" r:id="rId13"/>
    <sheet name="Ayancık Mahalleler" sheetId="20" r:id="rId14"/>
    <sheet name="Boyabat Mahalleler" sheetId="21" r:id="rId15"/>
    <sheet name="Dikmen Mahalleler" sheetId="22" r:id="rId16"/>
    <sheet name="Durağan Mahalleler" sheetId="23" r:id="rId17"/>
    <sheet name="Erfelek Mahalleler" sheetId="24" r:id="rId18"/>
    <sheet name="Saraydüzü Mahalleler" sheetId="25" r:id="rId19"/>
    <sheet name="Türkeli Mahalle Nüfusları" sheetId="26" r:id="rId20"/>
  </sheets>
  <definedNames>
    <definedName name="_xlnm._FilterDatabase" localSheetId="3" hidden="1">'Merkez Köyler'!$A$2:$D$4</definedName>
    <definedName name="_xlnm.Print_Area" localSheetId="4">'Ayancık Köyler'!$A$1:$H$76</definedName>
    <definedName name="_xlnm.Print_Area" localSheetId="13">'Ayancık Mahalleler'!$A$1:$D$9</definedName>
    <definedName name="_xlnm.Print_Area" localSheetId="5">'Boyabat Köyler'!$A$1:$H$112</definedName>
    <definedName name="_xlnm.Print_Area" localSheetId="14">'Boyabat Mahalleler'!$A$1:$D$12</definedName>
    <definedName name="_xlnm.Print_Area" localSheetId="6">'Dikmen Köyler'!$A$1:$H$33</definedName>
    <definedName name="_xlnm.Print_Area" localSheetId="15">'Dikmen Mahalleler'!$A$1:$D$7</definedName>
    <definedName name="_xlnm.Print_Area" localSheetId="7">'Durağan Köyler'!$A$1:$H$75</definedName>
    <definedName name="_xlnm.Print_Area" localSheetId="16">'Durağan Mahalleler'!$A$1:$D$9</definedName>
    <definedName name="_xlnm.Print_Area" localSheetId="8">'Erfelek Köyler'!$A$1:$H$51</definedName>
    <definedName name="_xlnm.Print_Area" localSheetId="17">'Erfelek Mahalleler'!$A$1:$D$7</definedName>
    <definedName name="_xlnm.Print_Area" localSheetId="9">'Gerze Köyleri'!$A$1:$H$47</definedName>
    <definedName name="_xlnm.Print_Area" localSheetId="10">'Gerze Mahalleler'!$A$1:$C$11</definedName>
    <definedName name="_xlnm.Print_Area" localSheetId="1">'İl ve İlçe Toplam'!$A$1:$J$13</definedName>
    <definedName name="_xlnm.Print_Area" localSheetId="3">'Merkez Köyler'!$A$1:$H$47</definedName>
    <definedName name="_xlnm.Print_Area" localSheetId="2">'Merkez Mahalleler'!$A$1:$D$13</definedName>
    <definedName name="_xlnm.Print_Area" localSheetId="11">'Saraydüzü Köyleri'!$A$1:$H$36</definedName>
    <definedName name="_xlnm.Print_Area" localSheetId="18">'Saraydüzü Mahalleler'!$A$1:$D$5</definedName>
    <definedName name="_xlnm.Print_Area" localSheetId="12">'Türkeli Köyleri'!$A$1:$H$38</definedName>
    <definedName name="_xlnm.Print_Area" localSheetId="19">'Türkeli Mahalle Nüfusları'!$A$1:$D$7</definedName>
    <definedName name="_xlnm.Print_Titles" localSheetId="4">'Ayancık Köyler'!$2:$4</definedName>
    <definedName name="_xlnm.Print_Titles" localSheetId="5">'Boyabat Köyler'!$2:$4</definedName>
    <definedName name="_xlnm.Print_Titles" localSheetId="6">'Dikmen Köyler'!$2:$4</definedName>
    <definedName name="_xlnm.Print_Titles" localSheetId="7">'Durağan Köyler'!$2:$4</definedName>
    <definedName name="_xlnm.Print_Titles" localSheetId="8">'Erfelek Köyler'!$2:$4</definedName>
    <definedName name="_xlnm.Print_Titles" localSheetId="9">'Gerze Köyleri'!$2:$4</definedName>
    <definedName name="_xlnm.Print_Titles" localSheetId="3">'Merkez Köyler'!$2:$4</definedName>
    <definedName name="_xlnm.Print_Titles" localSheetId="11">'Saraydüzü Köyleri'!$2:$4</definedName>
    <definedName name="_xlnm.Print_Titles" localSheetId="12">'Türkeli Köyleri'!$2:$4</definedName>
  </definedNames>
  <calcPr calcId="162913"/>
</workbook>
</file>

<file path=xl/calcChain.xml><?xml version="1.0" encoding="utf-8"?>
<calcChain xmlns="http://schemas.openxmlformats.org/spreadsheetml/2006/main">
  <c r="I4" i="5" l="1"/>
  <c r="B5" i="5"/>
  <c r="B6" i="5"/>
  <c r="B7" i="5"/>
  <c r="B8" i="5"/>
  <c r="B9" i="5"/>
  <c r="B10" i="5"/>
  <c r="B11" i="5"/>
  <c r="B12" i="5"/>
  <c r="B13" i="5"/>
  <c r="B4" i="5"/>
  <c r="I13" i="5"/>
  <c r="I12" i="5"/>
  <c r="I11" i="5"/>
  <c r="I10" i="5"/>
  <c r="I9" i="5"/>
  <c r="I8" i="5"/>
  <c r="I7" i="5"/>
  <c r="I6" i="5"/>
  <c r="I5" i="5"/>
  <c r="C11" i="17"/>
  <c r="E33" i="12"/>
  <c r="F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H90" i="11"/>
  <c r="D111" i="11" l="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5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F4" i="5"/>
  <c r="H13" i="5" l="1"/>
  <c r="H12" i="5"/>
  <c r="H11" i="5"/>
  <c r="H10" i="5"/>
  <c r="H9" i="5"/>
  <c r="H8" i="5"/>
  <c r="H7" i="5"/>
  <c r="H6" i="5"/>
  <c r="H5" i="5"/>
  <c r="H4" i="5" s="1"/>
  <c r="E13" i="5"/>
  <c r="E12" i="5"/>
  <c r="E11" i="5"/>
  <c r="E10" i="5"/>
  <c r="E9" i="5"/>
  <c r="E8" i="5"/>
  <c r="E7" i="5"/>
  <c r="E6" i="5"/>
  <c r="E5" i="5"/>
  <c r="E4" i="5"/>
  <c r="C5" i="5"/>
  <c r="C6" i="5"/>
  <c r="C7" i="5"/>
  <c r="C8" i="5"/>
  <c r="C9" i="5"/>
  <c r="C10" i="5"/>
  <c r="C11" i="5"/>
  <c r="C12" i="5"/>
  <c r="C13" i="5"/>
  <c r="D13" i="6"/>
  <c r="C13" i="6"/>
  <c r="D5" i="25" l="1"/>
  <c r="C5" i="25"/>
  <c r="D4" i="25"/>
  <c r="D5" i="24"/>
  <c r="D6" i="24"/>
  <c r="D4" i="24"/>
  <c r="C7" i="24"/>
  <c r="C9" i="23"/>
  <c r="D5" i="23"/>
  <c r="D6" i="23"/>
  <c r="D7" i="23"/>
  <c r="D8" i="23"/>
  <c r="D4" i="23"/>
  <c r="D5" i="22"/>
  <c r="D6" i="22"/>
  <c r="D4" i="22"/>
  <c r="C7" i="22"/>
  <c r="D5" i="21"/>
  <c r="D6" i="21"/>
  <c r="D7" i="21"/>
  <c r="D8" i="21"/>
  <c r="D9" i="21"/>
  <c r="D10" i="21"/>
  <c r="D11" i="21"/>
  <c r="D4" i="21"/>
  <c r="C12" i="21"/>
  <c r="D5" i="26"/>
  <c r="D6" i="26"/>
  <c r="D4" i="26"/>
  <c r="C7" i="26"/>
  <c r="C9" i="20"/>
  <c r="D5" i="20"/>
  <c r="D6" i="20"/>
  <c r="D7" i="20"/>
  <c r="D8" i="20"/>
  <c r="D4" i="20"/>
  <c r="E38" i="19"/>
  <c r="G38" i="19" s="1"/>
  <c r="F38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5" i="19"/>
  <c r="E36" i="18"/>
  <c r="G36" i="18" s="1"/>
  <c r="F36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5" i="18"/>
  <c r="E47" i="15"/>
  <c r="F47" i="15"/>
  <c r="G47" i="15" s="1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E51" i="14"/>
  <c r="F51" i="14"/>
  <c r="G51" i="14" s="1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" i="14"/>
  <c r="E75" i="13"/>
  <c r="F7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5" i="13"/>
  <c r="G33" i="12"/>
  <c r="G5" i="12"/>
  <c r="H5" i="12" s="1"/>
  <c r="G6" i="12"/>
  <c r="H6" i="12" s="1"/>
  <c r="G7" i="12"/>
  <c r="H7" i="12" s="1"/>
  <c r="G8" i="12"/>
  <c r="H8" i="12" s="1"/>
  <c r="G9" i="12"/>
  <c r="H9" i="12" s="1"/>
  <c r="G10" i="12"/>
  <c r="H10" i="12" s="1"/>
  <c r="G11" i="12"/>
  <c r="H11" i="12" s="1"/>
  <c r="G12" i="12"/>
  <c r="H12" i="12" s="1"/>
  <c r="G13" i="12"/>
  <c r="H13" i="12" s="1"/>
  <c r="G14" i="12"/>
  <c r="H14" i="12" s="1"/>
  <c r="G15" i="12"/>
  <c r="H15" i="12" s="1"/>
  <c r="G16" i="12"/>
  <c r="H16" i="12" s="1"/>
  <c r="G17" i="12"/>
  <c r="H17" i="12" s="1"/>
  <c r="G18" i="12"/>
  <c r="H18" i="12" s="1"/>
  <c r="G19" i="12"/>
  <c r="H19" i="12" s="1"/>
  <c r="G20" i="12"/>
  <c r="H20" i="12" s="1"/>
  <c r="G21" i="12"/>
  <c r="H21" i="12" s="1"/>
  <c r="G22" i="12"/>
  <c r="H22" i="12" s="1"/>
  <c r="G23" i="12"/>
  <c r="H23" i="12" s="1"/>
  <c r="G24" i="12"/>
  <c r="H24" i="12" s="1"/>
  <c r="G25" i="12"/>
  <c r="H25" i="12" s="1"/>
  <c r="G26" i="12"/>
  <c r="H26" i="12" s="1"/>
  <c r="G27" i="12"/>
  <c r="H27" i="12" s="1"/>
  <c r="G28" i="12"/>
  <c r="H28" i="12" s="1"/>
  <c r="G29" i="12"/>
  <c r="H29" i="12" s="1"/>
  <c r="G30" i="12"/>
  <c r="H30" i="12" s="1"/>
  <c r="G31" i="12"/>
  <c r="H31" i="12" s="1"/>
  <c r="G32" i="12"/>
  <c r="H32" i="12" s="1"/>
  <c r="E112" i="11"/>
  <c r="F112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H18" i="11" s="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H91" i="11" s="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5" i="11"/>
  <c r="H6" i="10"/>
  <c r="H70" i="10"/>
  <c r="G6" i="10"/>
  <c r="G7" i="10"/>
  <c r="H7" i="10" s="1"/>
  <c r="G8" i="10"/>
  <c r="H8" i="10" s="1"/>
  <c r="G9" i="10"/>
  <c r="H9" i="10" s="1"/>
  <c r="G10" i="10"/>
  <c r="H10" i="10" s="1"/>
  <c r="G11" i="10"/>
  <c r="H11" i="10" s="1"/>
  <c r="G12" i="10"/>
  <c r="H12" i="10" s="1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5" i="10"/>
  <c r="H25" i="10" s="1"/>
  <c r="G26" i="10"/>
  <c r="H26" i="10" s="1"/>
  <c r="G27" i="10"/>
  <c r="H27" i="10" s="1"/>
  <c r="G28" i="10"/>
  <c r="H28" i="10" s="1"/>
  <c r="G29" i="10"/>
  <c r="H29" i="10" s="1"/>
  <c r="G30" i="10"/>
  <c r="H30" i="10" s="1"/>
  <c r="G31" i="10"/>
  <c r="H31" i="10" s="1"/>
  <c r="G32" i="10"/>
  <c r="H32" i="10" s="1"/>
  <c r="G33" i="10"/>
  <c r="H33" i="10" s="1"/>
  <c r="G34" i="10"/>
  <c r="H34" i="10" s="1"/>
  <c r="G35" i="10"/>
  <c r="H35" i="10" s="1"/>
  <c r="G36" i="10"/>
  <c r="H36" i="10" s="1"/>
  <c r="G37" i="10"/>
  <c r="H37" i="10" s="1"/>
  <c r="G38" i="10"/>
  <c r="H38" i="10" s="1"/>
  <c r="G39" i="10"/>
  <c r="H39" i="10" s="1"/>
  <c r="G40" i="10"/>
  <c r="H40" i="10" s="1"/>
  <c r="G41" i="10"/>
  <c r="H41" i="10" s="1"/>
  <c r="G42" i="10"/>
  <c r="H42" i="10" s="1"/>
  <c r="G43" i="10"/>
  <c r="H43" i="10" s="1"/>
  <c r="G44" i="10"/>
  <c r="H44" i="10" s="1"/>
  <c r="G45" i="10"/>
  <c r="H45" i="10" s="1"/>
  <c r="G46" i="10"/>
  <c r="H46" i="10" s="1"/>
  <c r="G47" i="10"/>
  <c r="H47" i="10" s="1"/>
  <c r="G48" i="10"/>
  <c r="H48" i="10" s="1"/>
  <c r="G49" i="10"/>
  <c r="H49" i="10" s="1"/>
  <c r="G50" i="10"/>
  <c r="H50" i="10" s="1"/>
  <c r="G51" i="10"/>
  <c r="H51" i="10" s="1"/>
  <c r="G52" i="10"/>
  <c r="H52" i="10" s="1"/>
  <c r="G53" i="10"/>
  <c r="H53" i="10" s="1"/>
  <c r="G54" i="10"/>
  <c r="H54" i="10" s="1"/>
  <c r="G55" i="10"/>
  <c r="H55" i="10" s="1"/>
  <c r="G56" i="10"/>
  <c r="H56" i="10" s="1"/>
  <c r="G57" i="10"/>
  <c r="H57" i="10" s="1"/>
  <c r="G58" i="10"/>
  <c r="H58" i="10" s="1"/>
  <c r="G59" i="10"/>
  <c r="H59" i="10" s="1"/>
  <c r="G60" i="10"/>
  <c r="H60" i="10" s="1"/>
  <c r="G61" i="10"/>
  <c r="H61" i="10" s="1"/>
  <c r="G62" i="10"/>
  <c r="H62" i="10" s="1"/>
  <c r="G63" i="10"/>
  <c r="H63" i="10" s="1"/>
  <c r="G64" i="10"/>
  <c r="H64" i="10" s="1"/>
  <c r="G65" i="10"/>
  <c r="H65" i="10" s="1"/>
  <c r="G66" i="10"/>
  <c r="H66" i="10" s="1"/>
  <c r="G67" i="10"/>
  <c r="H67" i="10" s="1"/>
  <c r="G68" i="10"/>
  <c r="H68" i="10" s="1"/>
  <c r="G69" i="10"/>
  <c r="H69" i="10" s="1"/>
  <c r="G70" i="10"/>
  <c r="G71" i="10"/>
  <c r="H71" i="10" s="1"/>
  <c r="G72" i="10"/>
  <c r="H72" i="10" s="1"/>
  <c r="G73" i="10"/>
  <c r="H73" i="10" s="1"/>
  <c r="G74" i="10"/>
  <c r="H74" i="10" s="1"/>
  <c r="G75" i="10"/>
  <c r="H75" i="10" s="1"/>
  <c r="G5" i="10"/>
  <c r="H5" i="10" s="1"/>
  <c r="F76" i="10"/>
  <c r="E76" i="10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5" i="8"/>
  <c r="E47" i="8"/>
  <c r="F47" i="8"/>
  <c r="G47" i="8"/>
  <c r="J5" i="5"/>
  <c r="J6" i="5"/>
  <c r="J7" i="5"/>
  <c r="J8" i="5"/>
  <c r="J9" i="5"/>
  <c r="J10" i="5"/>
  <c r="J11" i="5"/>
  <c r="J12" i="5"/>
  <c r="J13" i="5"/>
  <c r="J4" i="5"/>
  <c r="G5" i="5"/>
  <c r="G6" i="5"/>
  <c r="G7" i="5"/>
  <c r="G8" i="5"/>
  <c r="G9" i="5"/>
  <c r="G10" i="5"/>
  <c r="G11" i="5"/>
  <c r="G12" i="5"/>
  <c r="G13" i="5"/>
  <c r="G4" i="5"/>
  <c r="D6" i="5"/>
  <c r="D9" i="5"/>
  <c r="D10" i="5"/>
  <c r="D13" i="5"/>
  <c r="D7" i="5"/>
  <c r="D8" i="5"/>
  <c r="D11" i="5"/>
  <c r="D12" i="5"/>
  <c r="D5" i="5"/>
  <c r="D5" i="6"/>
  <c r="D6" i="6"/>
  <c r="D7" i="6"/>
  <c r="D8" i="6"/>
  <c r="D9" i="6"/>
  <c r="D10" i="6"/>
  <c r="D11" i="6"/>
  <c r="D4" i="6"/>
  <c r="D9" i="23" l="1"/>
  <c r="G75" i="13"/>
  <c r="G112" i="11"/>
  <c r="H95" i="11"/>
  <c r="H87" i="11"/>
  <c r="H63" i="11"/>
  <c r="H23" i="11"/>
  <c r="H109" i="11"/>
  <c r="H73" i="11"/>
  <c r="H67" i="11"/>
  <c r="H27" i="11"/>
  <c r="H110" i="11"/>
  <c r="H106" i="11"/>
  <c r="H105" i="11"/>
  <c r="H101" i="11"/>
  <c r="H81" i="11"/>
  <c r="H77" i="11"/>
  <c r="H57" i="11"/>
  <c r="H53" i="11"/>
  <c r="H37" i="11"/>
  <c r="H33" i="11"/>
  <c r="H104" i="11"/>
  <c r="H76" i="11"/>
  <c r="H72" i="11"/>
  <c r="H60" i="11"/>
  <c r="H56" i="11"/>
  <c r="H40" i="11"/>
  <c r="H28" i="11"/>
  <c r="H24" i="11"/>
  <c r="H12" i="11"/>
  <c r="H8" i="11"/>
  <c r="G76" i="10"/>
  <c r="C4" i="5"/>
  <c r="D4" i="5" s="1"/>
  <c r="B13" i="6"/>
  <c r="B7" i="26"/>
  <c r="D7" i="26" s="1"/>
  <c r="B5" i="25"/>
  <c r="B7" i="24"/>
  <c r="D7" i="24" s="1"/>
  <c r="B9" i="23"/>
  <c r="B7" i="22"/>
  <c r="D7" i="22" s="1"/>
  <c r="B12" i="21"/>
  <c r="D12" i="21" s="1"/>
  <c r="B9" i="20"/>
  <c r="D9" i="20" s="1"/>
  <c r="B112" i="11"/>
  <c r="B33" i="12"/>
  <c r="B75" i="13"/>
  <c r="B51" i="14"/>
  <c r="B36" i="18"/>
  <c r="B47" i="15"/>
  <c r="B38" i="19"/>
  <c r="C38" i="19"/>
  <c r="D10" i="19"/>
  <c r="H10" i="19" s="1"/>
  <c r="D9" i="19"/>
  <c r="H9" i="19" s="1"/>
  <c r="D8" i="19"/>
  <c r="H8" i="19" s="1"/>
  <c r="D37" i="19"/>
  <c r="H37" i="19" s="1"/>
  <c r="D36" i="19"/>
  <c r="H36" i="19" s="1"/>
  <c r="D35" i="19"/>
  <c r="H35" i="19" s="1"/>
  <c r="D34" i="19"/>
  <c r="H34" i="19" s="1"/>
  <c r="D33" i="19"/>
  <c r="H33" i="19" s="1"/>
  <c r="D32" i="19"/>
  <c r="H32" i="19" s="1"/>
  <c r="D31" i="19"/>
  <c r="H31" i="19" s="1"/>
  <c r="D30" i="19"/>
  <c r="H30" i="19" s="1"/>
  <c r="D29" i="19"/>
  <c r="H29" i="19" s="1"/>
  <c r="D28" i="19"/>
  <c r="H28" i="19" s="1"/>
  <c r="D27" i="19"/>
  <c r="H27" i="19" s="1"/>
  <c r="D25" i="19"/>
  <c r="H25" i="19" s="1"/>
  <c r="D26" i="19"/>
  <c r="H26" i="19" s="1"/>
  <c r="D24" i="19"/>
  <c r="H24" i="19" s="1"/>
  <c r="D23" i="19"/>
  <c r="H23" i="19" s="1"/>
  <c r="D22" i="19"/>
  <c r="H22" i="19" s="1"/>
  <c r="D21" i="19"/>
  <c r="H21" i="19" s="1"/>
  <c r="D20" i="19"/>
  <c r="H20" i="19" s="1"/>
  <c r="D19" i="19"/>
  <c r="H19" i="19" s="1"/>
  <c r="D18" i="19"/>
  <c r="H18" i="19" s="1"/>
  <c r="D17" i="19"/>
  <c r="H17" i="19" s="1"/>
  <c r="D16" i="19"/>
  <c r="H16" i="19" s="1"/>
  <c r="D15" i="19"/>
  <c r="H15" i="19" s="1"/>
  <c r="D14" i="19"/>
  <c r="H14" i="19" s="1"/>
  <c r="D13" i="19"/>
  <c r="H13" i="19" s="1"/>
  <c r="D12" i="19"/>
  <c r="H12" i="19" s="1"/>
  <c r="D11" i="19"/>
  <c r="H11" i="19" s="1"/>
  <c r="D7" i="19"/>
  <c r="H7" i="19" s="1"/>
  <c r="D6" i="19"/>
  <c r="H6" i="19" s="1"/>
  <c r="D5" i="19"/>
  <c r="H5" i="19" s="1"/>
  <c r="C36" i="18"/>
  <c r="D18" i="18"/>
  <c r="H18" i="18" s="1"/>
  <c r="D17" i="18"/>
  <c r="H17" i="18" s="1"/>
  <c r="D16" i="18"/>
  <c r="H16" i="18" s="1"/>
  <c r="D35" i="18"/>
  <c r="H35" i="18" s="1"/>
  <c r="D34" i="18"/>
  <c r="H34" i="18" s="1"/>
  <c r="D33" i="18"/>
  <c r="H33" i="18" s="1"/>
  <c r="D32" i="18"/>
  <c r="H32" i="18" s="1"/>
  <c r="D31" i="18"/>
  <c r="H31" i="18" s="1"/>
  <c r="D30" i="18"/>
  <c r="H30" i="18" s="1"/>
  <c r="D29" i="18"/>
  <c r="H29" i="18" s="1"/>
  <c r="D28" i="18"/>
  <c r="H28" i="18" s="1"/>
  <c r="D27" i="18"/>
  <c r="H27" i="18" s="1"/>
  <c r="D26" i="18"/>
  <c r="H26" i="18" s="1"/>
  <c r="D25" i="18"/>
  <c r="H25" i="18" s="1"/>
  <c r="D24" i="18"/>
  <c r="H24" i="18" s="1"/>
  <c r="D23" i="18"/>
  <c r="H23" i="18" s="1"/>
  <c r="D22" i="18"/>
  <c r="H22" i="18" s="1"/>
  <c r="D21" i="18"/>
  <c r="H21" i="18" s="1"/>
  <c r="D20" i="18"/>
  <c r="H20" i="18" s="1"/>
  <c r="D19" i="18"/>
  <c r="H19" i="18" s="1"/>
  <c r="D15" i="18"/>
  <c r="H15" i="18" s="1"/>
  <c r="D14" i="18"/>
  <c r="H14" i="18" s="1"/>
  <c r="D13" i="18"/>
  <c r="H13" i="18" s="1"/>
  <c r="D7" i="18"/>
  <c r="H7" i="18" s="1"/>
  <c r="D12" i="18"/>
  <c r="H12" i="18" s="1"/>
  <c r="D11" i="18"/>
  <c r="H11" i="18" s="1"/>
  <c r="D10" i="18"/>
  <c r="H10" i="18" s="1"/>
  <c r="D9" i="18"/>
  <c r="H9" i="18" s="1"/>
  <c r="D8" i="18"/>
  <c r="H8" i="18" s="1"/>
  <c r="D6" i="18"/>
  <c r="H6" i="18" s="1"/>
  <c r="D5" i="18"/>
  <c r="H5" i="18" s="1"/>
  <c r="B11" i="17"/>
  <c r="C47" i="15"/>
  <c r="D35" i="15"/>
  <c r="H35" i="15" s="1"/>
  <c r="D17" i="15"/>
  <c r="H17" i="15" s="1"/>
  <c r="D15" i="15"/>
  <c r="H15" i="15" s="1"/>
  <c r="D16" i="15"/>
  <c r="H16" i="15" s="1"/>
  <c r="D46" i="15"/>
  <c r="H46" i="15" s="1"/>
  <c r="D45" i="15"/>
  <c r="H45" i="15" s="1"/>
  <c r="D44" i="15"/>
  <c r="H44" i="15" s="1"/>
  <c r="D43" i="15"/>
  <c r="H43" i="15" s="1"/>
  <c r="D42" i="15"/>
  <c r="H42" i="15" s="1"/>
  <c r="D41" i="15"/>
  <c r="H41" i="15" s="1"/>
  <c r="D40" i="15"/>
  <c r="H40" i="15" s="1"/>
  <c r="D39" i="15"/>
  <c r="H39" i="15" s="1"/>
  <c r="D38" i="15"/>
  <c r="H38" i="15" s="1"/>
  <c r="D37" i="15"/>
  <c r="H37" i="15" s="1"/>
  <c r="D36" i="15"/>
  <c r="H36" i="15" s="1"/>
  <c r="D34" i="15"/>
  <c r="H34" i="15" s="1"/>
  <c r="D32" i="15"/>
  <c r="H32" i="15" s="1"/>
  <c r="D31" i="15"/>
  <c r="H31" i="15" s="1"/>
  <c r="D33" i="15"/>
  <c r="H33" i="15" s="1"/>
  <c r="D30" i="15"/>
  <c r="H30" i="15" s="1"/>
  <c r="D29" i="15"/>
  <c r="H29" i="15" s="1"/>
  <c r="D27" i="15"/>
  <c r="H27" i="15" s="1"/>
  <c r="D28" i="15"/>
  <c r="H28" i="15" s="1"/>
  <c r="D26" i="15"/>
  <c r="H26" i="15" s="1"/>
  <c r="D25" i="15"/>
  <c r="H25" i="15" s="1"/>
  <c r="D24" i="15"/>
  <c r="H24" i="15" s="1"/>
  <c r="D23" i="15"/>
  <c r="H23" i="15" s="1"/>
  <c r="D21" i="15"/>
  <c r="H21" i="15" s="1"/>
  <c r="D22" i="15"/>
  <c r="H22" i="15" s="1"/>
  <c r="D20" i="15"/>
  <c r="H20" i="15" s="1"/>
  <c r="D19" i="15"/>
  <c r="H19" i="15" s="1"/>
  <c r="D18" i="15"/>
  <c r="H18" i="15" s="1"/>
  <c r="D13" i="15"/>
  <c r="H13" i="15" s="1"/>
  <c r="D14" i="15"/>
  <c r="H14" i="15" s="1"/>
  <c r="D12" i="15"/>
  <c r="H12" i="15" s="1"/>
  <c r="D11" i="15"/>
  <c r="H11" i="15" s="1"/>
  <c r="D10" i="15"/>
  <c r="H10" i="15" s="1"/>
  <c r="D9" i="15"/>
  <c r="H9" i="15" s="1"/>
  <c r="D8" i="15"/>
  <c r="H8" i="15" s="1"/>
  <c r="D7" i="15"/>
  <c r="H7" i="15" s="1"/>
  <c r="D6" i="15"/>
  <c r="H6" i="15" s="1"/>
  <c r="D5" i="15"/>
  <c r="H5" i="15" s="1"/>
  <c r="C51" i="14"/>
  <c r="D42" i="14"/>
  <c r="H42" i="14" s="1"/>
  <c r="D28" i="14"/>
  <c r="H28" i="14" s="1"/>
  <c r="D27" i="14"/>
  <c r="H27" i="14" s="1"/>
  <c r="D13" i="14"/>
  <c r="H13" i="14" s="1"/>
  <c r="D49" i="14"/>
  <c r="H49" i="14" s="1"/>
  <c r="D50" i="14"/>
  <c r="H50" i="14" s="1"/>
  <c r="D48" i="14"/>
  <c r="H48" i="14" s="1"/>
  <c r="D47" i="14"/>
  <c r="H47" i="14" s="1"/>
  <c r="D46" i="14"/>
  <c r="H46" i="14" s="1"/>
  <c r="D45" i="14"/>
  <c r="H45" i="14" s="1"/>
  <c r="D44" i="14"/>
  <c r="H44" i="14" s="1"/>
  <c r="D43" i="14"/>
  <c r="H43" i="14" s="1"/>
  <c r="D41" i="14"/>
  <c r="H41" i="14" s="1"/>
  <c r="D40" i="14"/>
  <c r="H40" i="14" s="1"/>
  <c r="D39" i="14"/>
  <c r="H39" i="14" s="1"/>
  <c r="D38" i="14"/>
  <c r="H38" i="14" s="1"/>
  <c r="D37" i="14"/>
  <c r="H37" i="14" s="1"/>
  <c r="D36" i="14"/>
  <c r="H36" i="14" s="1"/>
  <c r="D34" i="14"/>
  <c r="H34" i="14" s="1"/>
  <c r="D33" i="14"/>
  <c r="H33" i="14" s="1"/>
  <c r="D35" i="14"/>
  <c r="H35" i="14" s="1"/>
  <c r="D32" i="14"/>
  <c r="H32" i="14" s="1"/>
  <c r="D31" i="14"/>
  <c r="H31" i="14" s="1"/>
  <c r="D30" i="14"/>
  <c r="H30" i="14" s="1"/>
  <c r="D29" i="14"/>
  <c r="H29" i="14" s="1"/>
  <c r="D26" i="14"/>
  <c r="H26" i="14" s="1"/>
  <c r="D25" i="14"/>
  <c r="H25" i="14" s="1"/>
  <c r="D24" i="14"/>
  <c r="H24" i="14" s="1"/>
  <c r="D23" i="14"/>
  <c r="H23" i="14" s="1"/>
  <c r="D22" i="14"/>
  <c r="H22" i="14" s="1"/>
  <c r="D21" i="14"/>
  <c r="H21" i="14" s="1"/>
  <c r="D20" i="14"/>
  <c r="H20" i="14" s="1"/>
  <c r="D19" i="14"/>
  <c r="H19" i="14" s="1"/>
  <c r="D18" i="14"/>
  <c r="H18" i="14" s="1"/>
  <c r="D17" i="14"/>
  <c r="H17" i="14" s="1"/>
  <c r="D15" i="14"/>
  <c r="H15" i="14" s="1"/>
  <c r="D16" i="14"/>
  <c r="H16" i="14" s="1"/>
  <c r="D14" i="14"/>
  <c r="H14" i="14" s="1"/>
  <c r="D12" i="14"/>
  <c r="H12" i="14" s="1"/>
  <c r="D11" i="14"/>
  <c r="H11" i="14" s="1"/>
  <c r="D10" i="14"/>
  <c r="H10" i="14" s="1"/>
  <c r="D9" i="14"/>
  <c r="H9" i="14" s="1"/>
  <c r="D7" i="14"/>
  <c r="H7" i="14" s="1"/>
  <c r="D8" i="14"/>
  <c r="H8" i="14" s="1"/>
  <c r="D6" i="14"/>
  <c r="H6" i="14" s="1"/>
  <c r="D5" i="14"/>
  <c r="H5" i="14" s="1"/>
  <c r="C75" i="13"/>
  <c r="D42" i="13"/>
  <c r="H42" i="13" s="1"/>
  <c r="D28" i="13"/>
  <c r="H28" i="13" s="1"/>
  <c r="D27" i="13"/>
  <c r="H27" i="13" s="1"/>
  <c r="D25" i="13"/>
  <c r="H25" i="13" s="1"/>
  <c r="D24" i="13"/>
  <c r="H24" i="13" s="1"/>
  <c r="D23" i="13"/>
  <c r="H23" i="13" s="1"/>
  <c r="D22" i="13"/>
  <c r="H22" i="13" s="1"/>
  <c r="D21" i="13"/>
  <c r="H21" i="13" s="1"/>
  <c r="D20" i="13"/>
  <c r="H20" i="13" s="1"/>
  <c r="D74" i="13"/>
  <c r="H74" i="13" s="1"/>
  <c r="D73" i="13"/>
  <c r="H73" i="13" s="1"/>
  <c r="D72" i="13"/>
  <c r="H72" i="13" s="1"/>
  <c r="D71" i="13"/>
  <c r="H71" i="13" s="1"/>
  <c r="D70" i="13"/>
  <c r="H70" i="13" s="1"/>
  <c r="D65" i="13"/>
  <c r="H65" i="13" s="1"/>
  <c r="D69" i="13"/>
  <c r="H69" i="13" s="1"/>
  <c r="D68" i="13"/>
  <c r="H68" i="13" s="1"/>
  <c r="D67" i="13"/>
  <c r="H67" i="13" s="1"/>
  <c r="D66" i="13"/>
  <c r="H66" i="13" s="1"/>
  <c r="D64" i="13"/>
  <c r="H64" i="13" s="1"/>
  <c r="D63" i="13"/>
  <c r="H63" i="13" s="1"/>
  <c r="D62" i="13"/>
  <c r="H62" i="13" s="1"/>
  <c r="D60" i="13"/>
  <c r="H60" i="13" s="1"/>
  <c r="D59" i="13"/>
  <c r="H59" i="13" s="1"/>
  <c r="D61" i="13"/>
  <c r="H61" i="13" s="1"/>
  <c r="D58" i="13"/>
  <c r="H58" i="13" s="1"/>
  <c r="D57" i="13"/>
  <c r="H57" i="13" s="1"/>
  <c r="D56" i="13"/>
  <c r="H56" i="13" s="1"/>
  <c r="D55" i="13"/>
  <c r="H55" i="13" s="1"/>
  <c r="D50" i="13"/>
  <c r="H50" i="13" s="1"/>
  <c r="D48" i="13"/>
  <c r="H48" i="13" s="1"/>
  <c r="D52" i="13"/>
  <c r="H52" i="13" s="1"/>
  <c r="D51" i="13"/>
  <c r="H51" i="13" s="1"/>
  <c r="D54" i="13"/>
  <c r="H54" i="13" s="1"/>
  <c r="D53" i="13"/>
  <c r="H53" i="13" s="1"/>
  <c r="D49" i="13"/>
  <c r="H49" i="13" s="1"/>
  <c r="D47" i="13"/>
  <c r="H47" i="13" s="1"/>
  <c r="D46" i="13"/>
  <c r="H46" i="13" s="1"/>
  <c r="D45" i="13"/>
  <c r="H45" i="13" s="1"/>
  <c r="D44" i="13"/>
  <c r="H44" i="13" s="1"/>
  <c r="D43" i="13"/>
  <c r="H43" i="13" s="1"/>
  <c r="D41" i="13"/>
  <c r="H41" i="13" s="1"/>
  <c r="D40" i="13"/>
  <c r="H40" i="13" s="1"/>
  <c r="D39" i="13"/>
  <c r="H39" i="13" s="1"/>
  <c r="D38" i="13"/>
  <c r="H38" i="13" s="1"/>
  <c r="D37" i="13"/>
  <c r="H37" i="13" s="1"/>
  <c r="D36" i="13"/>
  <c r="H36" i="13" s="1"/>
  <c r="D34" i="13"/>
  <c r="H34" i="13" s="1"/>
  <c r="D35" i="13"/>
  <c r="H35" i="13" s="1"/>
  <c r="D33" i="13"/>
  <c r="H33" i="13" s="1"/>
  <c r="D32" i="13"/>
  <c r="H32" i="13" s="1"/>
  <c r="D31" i="13"/>
  <c r="H31" i="13" s="1"/>
  <c r="D30" i="13"/>
  <c r="H30" i="13" s="1"/>
  <c r="D29" i="13"/>
  <c r="H29" i="13" s="1"/>
  <c r="D26" i="13"/>
  <c r="H26" i="13" s="1"/>
  <c r="D19" i="13"/>
  <c r="H19" i="13" s="1"/>
  <c r="D18" i="13"/>
  <c r="H18" i="13" s="1"/>
  <c r="D17" i="13"/>
  <c r="H17" i="13" s="1"/>
  <c r="D16" i="13"/>
  <c r="H16" i="13" s="1"/>
  <c r="D14" i="13"/>
  <c r="H14" i="13" s="1"/>
  <c r="D15" i="13"/>
  <c r="H15" i="13" s="1"/>
  <c r="D12" i="13"/>
  <c r="H12" i="13" s="1"/>
  <c r="D11" i="13"/>
  <c r="H11" i="13" s="1"/>
  <c r="D13" i="13"/>
  <c r="H13" i="13" s="1"/>
  <c r="D10" i="13"/>
  <c r="H10" i="13" s="1"/>
  <c r="D9" i="13"/>
  <c r="H9" i="13" s="1"/>
  <c r="D7" i="13"/>
  <c r="H7" i="13" s="1"/>
  <c r="D6" i="13"/>
  <c r="H6" i="13" s="1"/>
  <c r="D8" i="13"/>
  <c r="H8" i="13" s="1"/>
  <c r="D5" i="13"/>
  <c r="H5" i="13" s="1"/>
  <c r="C33" i="12"/>
  <c r="B47" i="8"/>
  <c r="C47" i="8"/>
  <c r="B76" i="10"/>
  <c r="C76" i="10"/>
  <c r="C112" i="11"/>
  <c r="H5" i="11"/>
  <c r="H7" i="11"/>
  <c r="H9" i="11"/>
  <c r="H10" i="11"/>
  <c r="H11" i="11"/>
  <c r="H14" i="11"/>
  <c r="H13" i="11"/>
  <c r="H15" i="11"/>
  <c r="H16" i="11"/>
  <c r="H17" i="11"/>
  <c r="H20" i="11"/>
  <c r="H19" i="11"/>
  <c r="H21" i="11"/>
  <c r="H22" i="11"/>
  <c r="H35" i="11"/>
  <c r="H36" i="11"/>
  <c r="H34" i="11"/>
  <c r="H38" i="11"/>
  <c r="H39" i="11"/>
  <c r="H41" i="11"/>
  <c r="H42" i="11"/>
  <c r="H44" i="11"/>
  <c r="H45" i="11"/>
  <c r="H46" i="11"/>
  <c r="H47" i="11"/>
  <c r="H48" i="11"/>
  <c r="H49" i="11"/>
  <c r="H43" i="11"/>
  <c r="H50" i="11"/>
  <c r="H51" i="11"/>
  <c r="H52" i="11"/>
  <c r="H54" i="11"/>
  <c r="H55" i="11"/>
  <c r="H58" i="11"/>
  <c r="H61" i="11"/>
  <c r="H62" i="11"/>
  <c r="H64" i="11"/>
  <c r="H65" i="11"/>
  <c r="H66" i="11"/>
  <c r="H68" i="11"/>
  <c r="H70" i="11"/>
  <c r="H74" i="11"/>
  <c r="H75" i="11"/>
  <c r="H71" i="11"/>
  <c r="H78" i="11"/>
  <c r="H79" i="11"/>
  <c r="H69" i="11"/>
  <c r="H80" i="11"/>
  <c r="H82" i="11"/>
  <c r="H83" i="11"/>
  <c r="H85" i="11"/>
  <c r="H88" i="11"/>
  <c r="H84" i="11"/>
  <c r="H89" i="11"/>
  <c r="H92" i="11"/>
  <c r="H93" i="11"/>
  <c r="H94" i="11"/>
  <c r="H97" i="11"/>
  <c r="H98" i="11"/>
  <c r="H99" i="11"/>
  <c r="H100" i="11"/>
  <c r="H102" i="11"/>
  <c r="H103" i="11"/>
  <c r="H107" i="11"/>
  <c r="H108" i="11"/>
  <c r="H111" i="11"/>
  <c r="H25" i="11"/>
  <c r="H26" i="11"/>
  <c r="H29" i="11"/>
  <c r="H30" i="11"/>
  <c r="H31" i="11"/>
  <c r="H32" i="11"/>
  <c r="H86" i="11"/>
  <c r="H59" i="11"/>
  <c r="H96" i="11"/>
  <c r="H6" i="11"/>
  <c r="D33" i="12" l="1"/>
  <c r="H33" i="12" s="1"/>
  <c r="D112" i="11"/>
  <c r="H112" i="11" s="1"/>
  <c r="D76" i="10"/>
  <c r="H76" i="10" s="1"/>
  <c r="D47" i="8"/>
  <c r="H47" i="8" s="1"/>
  <c r="D38" i="19"/>
  <c r="H38" i="19" s="1"/>
  <c r="D36" i="18"/>
  <c r="H36" i="18" s="1"/>
  <c r="D47" i="15"/>
  <c r="H47" i="15" s="1"/>
  <c r="D51" i="14"/>
  <c r="H51" i="14" s="1"/>
  <c r="D75" i="13"/>
  <c r="H75" i="13" s="1"/>
</calcChain>
</file>

<file path=xl/sharedStrings.xml><?xml version="1.0" encoding="utf-8"?>
<sst xmlns="http://schemas.openxmlformats.org/spreadsheetml/2006/main" count="721" uniqueCount="547">
  <si>
    <t>Merkez</t>
  </si>
  <si>
    <t>Sinop</t>
  </si>
  <si>
    <t>Ayancık</t>
  </si>
  <si>
    <t>Boyabat</t>
  </si>
  <si>
    <t>Dikmen</t>
  </si>
  <si>
    <t>Durağan</t>
  </si>
  <si>
    <t>Erfelek</t>
  </si>
  <si>
    <t>Gerze</t>
  </si>
  <si>
    <t>Saraydüzü</t>
  </si>
  <si>
    <t>Türkeli</t>
  </si>
  <si>
    <t>Toplam</t>
  </si>
  <si>
    <t>İl/ilçe merkezler</t>
  </si>
  <si>
    <t>Belde ve köyler</t>
  </si>
  <si>
    <t>Mahalle</t>
  </si>
  <si>
    <t>Nüfus</t>
  </si>
  <si>
    <t>Ada</t>
  </si>
  <si>
    <t>Camikebir</t>
  </si>
  <si>
    <t>Gelincik</t>
  </si>
  <si>
    <t>Kaleyazısı</t>
  </si>
  <si>
    <t>Kefevi</t>
  </si>
  <si>
    <t>Meydankapı</t>
  </si>
  <si>
    <t>Yeni</t>
  </si>
  <si>
    <t>İncedayı</t>
  </si>
  <si>
    <t>TOPLAM</t>
  </si>
  <si>
    <t>Sinop Merkez Köy Nüfusları</t>
  </si>
  <si>
    <t>ABALI</t>
  </si>
  <si>
    <t>AHMETYERİ</t>
  </si>
  <si>
    <t>AKBAŞ</t>
  </si>
  <si>
    <t>ALASÖKÜ</t>
  </si>
  <si>
    <t>ALOĞLU</t>
  </si>
  <si>
    <t>AVDAN</t>
  </si>
  <si>
    <t>BEKTAŞAĞA</t>
  </si>
  <si>
    <t>DEMİRCİ</t>
  </si>
  <si>
    <t>DİBEKLİ</t>
  </si>
  <si>
    <t>DİZDAROĞLU</t>
  </si>
  <si>
    <t>ERİKLİ</t>
  </si>
  <si>
    <t>EYMİR</t>
  </si>
  <si>
    <t>FİDANLIK</t>
  </si>
  <si>
    <t>GÖLLER</t>
  </si>
  <si>
    <t>GÖLLÜ</t>
  </si>
  <si>
    <t>KABALI</t>
  </si>
  <si>
    <t>KARAPINAR</t>
  </si>
  <si>
    <t>KİRENÇUKURU</t>
  </si>
  <si>
    <t>KORUCUK</t>
  </si>
  <si>
    <t>KOZCUĞAZ</t>
  </si>
  <si>
    <t>KILIÇLI</t>
  </si>
  <si>
    <t>LALA</t>
  </si>
  <si>
    <t>MELİKŞAH</t>
  </si>
  <si>
    <t>MERTOĞLU</t>
  </si>
  <si>
    <t>OĞUZELİ</t>
  </si>
  <si>
    <t>SARIKUM</t>
  </si>
  <si>
    <t>SAZLI</t>
  </si>
  <si>
    <t>SİNECAN</t>
  </si>
  <si>
    <t>TANGALOĞLU</t>
  </si>
  <si>
    <t>TAYPAKLI</t>
  </si>
  <si>
    <t>TAŞMANLI</t>
  </si>
  <si>
    <t>TINGIROĞLU</t>
  </si>
  <si>
    <t>UZUNGÜRGEN</t>
  </si>
  <si>
    <t>YALI</t>
  </si>
  <si>
    <t>ÇAKILDAK</t>
  </si>
  <si>
    <t>ÇİFTLİK</t>
  </si>
  <si>
    <t>ÇOBANLAR</t>
  </si>
  <si>
    <t>Abdulkadir Köyü</t>
  </si>
  <si>
    <t>Köy</t>
  </si>
  <si>
    <t>Akçakese</t>
  </si>
  <si>
    <t>Akören</t>
  </si>
  <si>
    <t>Aliköy</t>
  </si>
  <si>
    <t>Armutluyazı</t>
  </si>
  <si>
    <t>Avdullu</t>
  </si>
  <si>
    <t>Aygördü</t>
  </si>
  <si>
    <t>Ağaçlı</t>
  </si>
  <si>
    <t>Aşağıköy</t>
  </si>
  <si>
    <t>Babaköy</t>
  </si>
  <si>
    <t>Babaçay</t>
  </si>
  <si>
    <t>Bahçeli</t>
  </si>
  <si>
    <t>Bakırlı</t>
  </si>
  <si>
    <t>Bakırlızaviye</t>
  </si>
  <si>
    <t>Belpınar</t>
  </si>
  <si>
    <t>Büyükdüz</t>
  </si>
  <si>
    <t>Büyükpınar</t>
  </si>
  <si>
    <t>Davutlu</t>
  </si>
  <si>
    <t>Dedeağaç</t>
  </si>
  <si>
    <t>Dereköy</t>
  </si>
  <si>
    <t>Dibekli</t>
  </si>
  <si>
    <t>Dolay</t>
  </si>
  <si>
    <t>Doğanlı</t>
  </si>
  <si>
    <t>Erdemli</t>
  </si>
  <si>
    <t>Erikli</t>
  </si>
  <si>
    <t>Fındıklı</t>
  </si>
  <si>
    <t>Göldağı</t>
  </si>
  <si>
    <t>Gölköy</t>
  </si>
  <si>
    <t>Gürpınar</t>
  </si>
  <si>
    <t>Gürsökü</t>
  </si>
  <si>
    <t>Hacılı</t>
  </si>
  <si>
    <t>Hazıoğlu</t>
  </si>
  <si>
    <t>Hatip</t>
  </si>
  <si>
    <t>Hüseyinbey</t>
  </si>
  <si>
    <t>Kaldırayak</t>
  </si>
  <si>
    <t>Karakestane</t>
  </si>
  <si>
    <t>Karapınar</t>
  </si>
  <si>
    <t>Kestanelik</t>
  </si>
  <si>
    <t>Kozcuğaz</t>
  </si>
  <si>
    <t>Kozsökü</t>
  </si>
  <si>
    <t>Kurtköy</t>
  </si>
  <si>
    <t>Köseyakası</t>
  </si>
  <si>
    <t>Kütükköy</t>
  </si>
  <si>
    <t>Kızılcakaya</t>
  </si>
  <si>
    <t>Maden</t>
  </si>
  <si>
    <t>Mestan</t>
  </si>
  <si>
    <t>Mustafakemalpaşa</t>
  </si>
  <si>
    <t>Ortalık</t>
  </si>
  <si>
    <t>Otmanlı</t>
  </si>
  <si>
    <t>Pazarcık</t>
  </si>
  <si>
    <t>Sofu</t>
  </si>
  <si>
    <t>Sulusökü</t>
  </si>
  <si>
    <t>Söküçayırı</t>
  </si>
  <si>
    <t>Tarakçı</t>
  </si>
  <si>
    <t>Tepecik</t>
  </si>
  <si>
    <t>Tevfikiye</t>
  </si>
  <si>
    <t>Topağaç</t>
  </si>
  <si>
    <t>Türkmen</t>
  </si>
  <si>
    <t>Uzunçam</t>
  </si>
  <si>
    <t>Yarenler</t>
  </si>
  <si>
    <t>Yemişen</t>
  </si>
  <si>
    <t>Yenice</t>
  </si>
  <si>
    <t>Yenigüler</t>
  </si>
  <si>
    <t>Yeşilyurt</t>
  </si>
  <si>
    <t>Zaviye</t>
  </si>
  <si>
    <t>Çamyayla</t>
  </si>
  <si>
    <t>Çaybaşı</t>
  </si>
  <si>
    <t>Çaylıoğlu</t>
  </si>
  <si>
    <t>Ömerdüz</t>
  </si>
  <si>
    <t>Ünlüce</t>
  </si>
  <si>
    <t>İnaltı</t>
  </si>
  <si>
    <t>Sinop Ayancık Köy Nüfusları</t>
  </si>
  <si>
    <t>Kadın</t>
  </si>
  <si>
    <t>Erkek</t>
  </si>
  <si>
    <t>Sinop Boyabat Köy Nüfusları</t>
  </si>
  <si>
    <t>Akyürük</t>
  </si>
  <si>
    <t>Alibeyli</t>
  </si>
  <si>
    <t>Ardıç</t>
  </si>
  <si>
    <t>Arıoğlu</t>
  </si>
  <si>
    <t>Aydoğan</t>
  </si>
  <si>
    <t>Aşağıseyricek</t>
  </si>
  <si>
    <t>Aşıklı</t>
  </si>
  <si>
    <t>Bayamca</t>
  </si>
  <si>
    <t>Bağlıca</t>
  </si>
  <si>
    <t>Bektaş</t>
  </si>
  <si>
    <t>Bengübelen</t>
  </si>
  <si>
    <t>Benişli</t>
  </si>
  <si>
    <t>Binerli</t>
  </si>
  <si>
    <t>Boyalı</t>
  </si>
  <si>
    <t>Bölüklü</t>
  </si>
  <si>
    <t>Bürüm</t>
  </si>
  <si>
    <t>Büyükkaraağaç</t>
  </si>
  <si>
    <t>Cemalettinköy</t>
  </si>
  <si>
    <t>Curkuşlar</t>
  </si>
  <si>
    <t>Darıözü</t>
  </si>
  <si>
    <t>Daylı</t>
  </si>
  <si>
    <t>Dağtabaklı</t>
  </si>
  <si>
    <t>Dereçatı</t>
  </si>
  <si>
    <t>Dodurga</t>
  </si>
  <si>
    <t>Doğrul</t>
  </si>
  <si>
    <t>Doğuca</t>
  </si>
  <si>
    <t>Düzkaraağaç</t>
  </si>
  <si>
    <t>Edil</t>
  </si>
  <si>
    <t>Ekinören</t>
  </si>
  <si>
    <t>Emiroğlu</t>
  </si>
  <si>
    <t>Engilekin</t>
  </si>
  <si>
    <t>Erkeç</t>
  </si>
  <si>
    <t>Esengazili</t>
  </si>
  <si>
    <t>Esentepe</t>
  </si>
  <si>
    <t>Eğlence</t>
  </si>
  <si>
    <t>Gazideresi</t>
  </si>
  <si>
    <t>Gazideretabaklı</t>
  </si>
  <si>
    <t>Gökçeağaç</t>
  </si>
  <si>
    <t>Gökçukur</t>
  </si>
  <si>
    <t>Göve</t>
  </si>
  <si>
    <t>Günpınar</t>
  </si>
  <si>
    <t>Hacıahmetli</t>
  </si>
  <si>
    <t>Hamzalı</t>
  </si>
  <si>
    <t>Ilıcaköy</t>
  </si>
  <si>
    <t>Kadınlı</t>
  </si>
  <si>
    <t>Karacaören</t>
  </si>
  <si>
    <t>Karamusalı</t>
  </si>
  <si>
    <t>Kartaloğlu</t>
  </si>
  <si>
    <t>Kavacık</t>
  </si>
  <si>
    <t>Kavak</t>
  </si>
  <si>
    <t>Kayaboğaz</t>
  </si>
  <si>
    <t>Keseköy</t>
  </si>
  <si>
    <t>Killik</t>
  </si>
  <si>
    <t>Kovaçayır</t>
  </si>
  <si>
    <t>Kozanlı</t>
  </si>
  <si>
    <t>Kozkule</t>
  </si>
  <si>
    <t>Koçak</t>
  </si>
  <si>
    <t>Kurtlu</t>
  </si>
  <si>
    <t>Kurusaray</t>
  </si>
  <si>
    <t>Kuyucakpınar</t>
  </si>
  <si>
    <t>Kuzveren</t>
  </si>
  <si>
    <t>Köprücek</t>
  </si>
  <si>
    <t>Kılıçlı</t>
  </si>
  <si>
    <t>Mahmutlu</t>
  </si>
  <si>
    <t>Maruf</t>
  </si>
  <si>
    <t>Marufalınca</t>
  </si>
  <si>
    <t>Muratlı</t>
  </si>
  <si>
    <t>Okçumehmetli</t>
  </si>
  <si>
    <t>Osmanköy</t>
  </si>
  <si>
    <t>Oğlakçılar</t>
  </si>
  <si>
    <t>Paşalıoğlu</t>
  </si>
  <si>
    <t>Pirefendideresi</t>
  </si>
  <si>
    <t>Salar</t>
  </si>
  <si>
    <t>Sarıağaççayı</t>
  </si>
  <si>
    <t>Sarıyer</t>
  </si>
  <si>
    <t>Taşhanlı</t>
  </si>
  <si>
    <t>Tekke</t>
  </si>
  <si>
    <t>Tırnalı</t>
  </si>
  <si>
    <t>Uzunçay</t>
  </si>
  <si>
    <t>Yabanlı</t>
  </si>
  <si>
    <t>Yaylacık</t>
  </si>
  <si>
    <t>Yazıköy</t>
  </si>
  <si>
    <t>Yenicamili</t>
  </si>
  <si>
    <t>Yenikayalı</t>
  </si>
  <si>
    <t>Yeniköy</t>
  </si>
  <si>
    <t>Yenimehmetli</t>
  </si>
  <si>
    <t>Yeşilköy</t>
  </si>
  <si>
    <t>Yeşilçam</t>
  </si>
  <si>
    <t>Yukarıseyricek</t>
  </si>
  <si>
    <t>Çaltu</t>
  </si>
  <si>
    <t>Çarşak</t>
  </si>
  <si>
    <t>Çatpınar</t>
  </si>
  <si>
    <t>Çattepe</t>
  </si>
  <si>
    <t>Çeşnigir</t>
  </si>
  <si>
    <t>Çorak</t>
  </si>
  <si>
    <t>Çukurhan</t>
  </si>
  <si>
    <t>Çulhalı</t>
  </si>
  <si>
    <t>Ömerköy</t>
  </si>
  <si>
    <t>Ören</t>
  </si>
  <si>
    <t>İmamlı</t>
  </si>
  <si>
    <t>İsaoğlu</t>
  </si>
  <si>
    <t>Şıhlar</t>
  </si>
  <si>
    <t>Şıhlı</t>
  </si>
  <si>
    <t>HACIOĞLU</t>
  </si>
  <si>
    <t>Sinop Dikmen Köy Nüfusları</t>
  </si>
  <si>
    <t>AKÇAKESE</t>
  </si>
  <si>
    <t>BUCAK</t>
  </si>
  <si>
    <t>BÜYÜKDAĞ</t>
  </si>
  <si>
    <t>BÜYÜKKIZIK</t>
  </si>
  <si>
    <t>DAĞKÖY</t>
  </si>
  <si>
    <t>DUDAŞ</t>
  </si>
  <si>
    <t>DUMANLI</t>
  </si>
  <si>
    <t>GÖRÜMCEK</t>
  </si>
  <si>
    <t>KADIKÖY</t>
  </si>
  <si>
    <t>KARAAĞAÇ</t>
  </si>
  <si>
    <t>KARAKOYUN</t>
  </si>
  <si>
    <t>KERİMKÖY</t>
  </si>
  <si>
    <t>KUZALAN</t>
  </si>
  <si>
    <t>KÜPLÜCE</t>
  </si>
  <si>
    <t>KÜÇÜKKIZIK</t>
  </si>
  <si>
    <t>SARAY</t>
  </si>
  <si>
    <t>YAKUPLU</t>
  </si>
  <si>
    <t>YAYKIN</t>
  </si>
  <si>
    <t>YAYLABEYİ</t>
  </si>
  <si>
    <t>YENİKÖY</t>
  </si>
  <si>
    <t>YUKARIÇEKMEZ</t>
  </si>
  <si>
    <t>YUMAKLI</t>
  </si>
  <si>
    <t>ÇANAKÇI</t>
  </si>
  <si>
    <t>ÇEVİKLİ</t>
  </si>
  <si>
    <t>ÇUKURCAALAN</t>
  </si>
  <si>
    <t>ÜÇPINAR</t>
  </si>
  <si>
    <t>ŞEYHHÜSEYİN</t>
  </si>
  <si>
    <t>Sinop Durağan Köy Nüfusları</t>
  </si>
  <si>
    <t>AKBEL</t>
  </si>
  <si>
    <t>AKPINAR</t>
  </si>
  <si>
    <t>AKÇAALAN</t>
  </si>
  <si>
    <t>AKÇABÜK</t>
  </si>
  <si>
    <t>ALPAŞALI</t>
  </si>
  <si>
    <t>ALPUĞAN</t>
  </si>
  <si>
    <t>AYVACIK</t>
  </si>
  <si>
    <t>AŞAĞIALINCA</t>
  </si>
  <si>
    <t>AŞAĞIKARACAÖREN</t>
  </si>
  <si>
    <t>BAYAT</t>
  </si>
  <si>
    <t>BAŞAĞAÇ</t>
  </si>
  <si>
    <t>BEYARDIÇ</t>
  </si>
  <si>
    <t>BEYBÜKÜ</t>
  </si>
  <si>
    <t>BOYABÜKÜ</t>
  </si>
  <si>
    <t>BOYALICA</t>
  </si>
  <si>
    <t>CEVİZLİBAĞ</t>
  </si>
  <si>
    <t>DAĞDELEN</t>
  </si>
  <si>
    <t>DERELİ</t>
  </si>
  <si>
    <t>EMİRTOLU</t>
  </si>
  <si>
    <t>ERDUASI</t>
  </si>
  <si>
    <t>ERENKÖY</t>
  </si>
  <si>
    <t>GÖKDOĞAN</t>
  </si>
  <si>
    <t>GÖKÇEBELEN</t>
  </si>
  <si>
    <t>GÖLALAN</t>
  </si>
  <si>
    <t>GÖLGERİŞİ</t>
  </si>
  <si>
    <t>GÜNGÖREN</t>
  </si>
  <si>
    <t>GÜRPINAR</t>
  </si>
  <si>
    <t>HACIMAHMUTLU</t>
  </si>
  <si>
    <t>HACIOĞLAN</t>
  </si>
  <si>
    <t>KAPLANGI</t>
  </si>
  <si>
    <t>KARAGÜNEY</t>
  </si>
  <si>
    <t>KARATAŞ</t>
  </si>
  <si>
    <t>KAVAKLI</t>
  </si>
  <si>
    <t>KEMERBAHÇE</t>
  </si>
  <si>
    <t>KİRENCİK</t>
  </si>
  <si>
    <t>KUZ</t>
  </si>
  <si>
    <t>KUZULUK</t>
  </si>
  <si>
    <t>KÖKLEN</t>
  </si>
  <si>
    <t>KÖSELİ</t>
  </si>
  <si>
    <t>KILIÇASLAN</t>
  </si>
  <si>
    <t>KIZILCAPELİT</t>
  </si>
  <si>
    <t>OLUCAK</t>
  </si>
  <si>
    <t>OLUKBAŞI</t>
  </si>
  <si>
    <t>ORTAKÖY</t>
  </si>
  <si>
    <t>SALARKOLU</t>
  </si>
  <si>
    <t>SARNIKALINCASI</t>
  </si>
  <si>
    <t>SARIKADI</t>
  </si>
  <si>
    <t>SARIYAR</t>
  </si>
  <si>
    <t>SOFULAR</t>
  </si>
  <si>
    <t>ULUPINAR</t>
  </si>
  <si>
    <t>UZUNÖZ</t>
  </si>
  <si>
    <t>YALNIZKAVAK</t>
  </si>
  <si>
    <t>YANALAK</t>
  </si>
  <si>
    <t>YANDAK</t>
  </si>
  <si>
    <t>YASSIALAN</t>
  </si>
  <si>
    <t>YAĞBASAN</t>
  </si>
  <si>
    <t>YEMİŞEN</t>
  </si>
  <si>
    <t>YEŞİLKENT</t>
  </si>
  <si>
    <t>YEŞİLYURT</t>
  </si>
  <si>
    <t>YUKARIKARACAÖREN</t>
  </si>
  <si>
    <t>ÇALTUCAK</t>
  </si>
  <si>
    <t>ÇAMLICA</t>
  </si>
  <si>
    <t>ÇAMPAŞASAKIZI</t>
  </si>
  <si>
    <t>ÇANDAĞI</t>
  </si>
  <si>
    <t>ÇAYAĞZI</t>
  </si>
  <si>
    <t>ÇERÇİLER</t>
  </si>
  <si>
    <t>ÇORAKYÜZÜ</t>
  </si>
  <si>
    <t>ÇÖVE</t>
  </si>
  <si>
    <t>İNCİR</t>
  </si>
  <si>
    <t>Sinop Erfelek Köy Nüfusları</t>
  </si>
  <si>
    <t>ABDURRAHMANPAŞA</t>
  </si>
  <si>
    <t>AHMETMUHİPDIRANAS</t>
  </si>
  <si>
    <t>AKCASÖĞÜT</t>
  </si>
  <si>
    <t>AKCAÇAM</t>
  </si>
  <si>
    <t>AVLAĞASÖKÜ</t>
  </si>
  <si>
    <t>AYDINLAR</t>
  </si>
  <si>
    <t>BALIFAKI</t>
  </si>
  <si>
    <t>BAŞARAN</t>
  </si>
  <si>
    <t>DAĞYERİ</t>
  </si>
  <si>
    <t>DEREKÖY</t>
  </si>
  <si>
    <t>DEĞİRMENCİLİ</t>
  </si>
  <si>
    <t>EMİRHALİL</t>
  </si>
  <si>
    <t>GÖKÇEBEL</t>
  </si>
  <si>
    <t>GÜMÜŞSUYU</t>
  </si>
  <si>
    <t>GÜVEN</t>
  </si>
  <si>
    <t>HACILAR</t>
  </si>
  <si>
    <t>HAMİDİYE</t>
  </si>
  <si>
    <t>HASANDERE</t>
  </si>
  <si>
    <t>HİMMETOĞLU</t>
  </si>
  <si>
    <t>HORZUM</t>
  </si>
  <si>
    <t>HÜRREMŞAH</t>
  </si>
  <si>
    <t>KALDIRAYAK</t>
  </si>
  <si>
    <t>KARACAKÖY</t>
  </si>
  <si>
    <t>KAZMASÖKÜ</t>
  </si>
  <si>
    <t>KİRAZLIK</t>
  </si>
  <si>
    <t>KURCALI</t>
  </si>
  <si>
    <t>KIZILCAELMA</t>
  </si>
  <si>
    <t>KIZILCAOT</t>
  </si>
  <si>
    <t>MESCİTDÜZÜ</t>
  </si>
  <si>
    <t>MEYDAN</t>
  </si>
  <si>
    <t>ORMANTEPE</t>
  </si>
  <si>
    <t>SALI</t>
  </si>
  <si>
    <t>SARIBOĞA</t>
  </si>
  <si>
    <t>SELBEYİ</t>
  </si>
  <si>
    <t>SORGUN</t>
  </si>
  <si>
    <t>SOĞUCALI</t>
  </si>
  <si>
    <t>TATLICA</t>
  </si>
  <si>
    <t>TEKKE</t>
  </si>
  <si>
    <t>TOMBUL</t>
  </si>
  <si>
    <t>VEYSEL</t>
  </si>
  <si>
    <t>YENİÇAM</t>
  </si>
  <si>
    <t>ÇAYIRKÖY</t>
  </si>
  <si>
    <t>İNCİRPINARI</t>
  </si>
  <si>
    <t>İNESÖKÜ</t>
  </si>
  <si>
    <t>ŞEREFİYE</t>
  </si>
  <si>
    <t>ABDALOĞLU</t>
  </si>
  <si>
    <t>ACISU</t>
  </si>
  <si>
    <t>AKGÜNEY</t>
  </si>
  <si>
    <t>AKKIRAÇ</t>
  </si>
  <si>
    <t>ALTINYAYLA</t>
  </si>
  <si>
    <t>BAŞSÖKÜ</t>
  </si>
  <si>
    <t>BELÖREN</t>
  </si>
  <si>
    <t>BOLALI</t>
  </si>
  <si>
    <t>BOYALI</t>
  </si>
  <si>
    <t>GÜRSÖKÜ</t>
  </si>
  <si>
    <t>GÜZELYURT</t>
  </si>
  <si>
    <t>HACISELLİ</t>
  </si>
  <si>
    <t>HİZARÇAYI</t>
  </si>
  <si>
    <t>HIDIRLI</t>
  </si>
  <si>
    <t>KABANLAR</t>
  </si>
  <si>
    <t>KAHRAMANELİ</t>
  </si>
  <si>
    <t>KARLI</t>
  </si>
  <si>
    <t>KUZSÖKÜ</t>
  </si>
  <si>
    <t>KIZILCALI</t>
  </si>
  <si>
    <t>MAHMUTTIRI</t>
  </si>
  <si>
    <t>PİRAHMET</t>
  </si>
  <si>
    <t>SARNIÇ</t>
  </si>
  <si>
    <t>SARIMSAK</t>
  </si>
  <si>
    <t>SARIYER</t>
  </si>
  <si>
    <t>SAZAK</t>
  </si>
  <si>
    <t>SORKUN</t>
  </si>
  <si>
    <t>TATLICAK</t>
  </si>
  <si>
    <t>TEPEALTI</t>
  </si>
  <si>
    <t>TOKUŞLAR</t>
  </si>
  <si>
    <t>TÜRKMEN</t>
  </si>
  <si>
    <t>TÜRKMENLİOĞLU</t>
  </si>
  <si>
    <t>YAKADİBİ</t>
  </si>
  <si>
    <t>YAMACIK</t>
  </si>
  <si>
    <t>YAYKIL</t>
  </si>
  <si>
    <t>YENİKENT</t>
  </si>
  <si>
    <t>YUVALI</t>
  </si>
  <si>
    <t>ÇAKALLI</t>
  </si>
  <si>
    <t>ÇAĞLAYAN</t>
  </si>
  <si>
    <t>ÇIRNIK</t>
  </si>
  <si>
    <t>ŞEYHLİ</t>
  </si>
  <si>
    <t>MERKEZ</t>
  </si>
  <si>
    <t>İL VE İLÇE TOPLAM</t>
  </si>
  <si>
    <t>MAHALLE</t>
  </si>
  <si>
    <t>KÖY</t>
  </si>
  <si>
    <t>AYANCIK</t>
  </si>
  <si>
    <t>BOYABAT</t>
  </si>
  <si>
    <t>DİKMEN</t>
  </si>
  <si>
    <t>DURAĞAN</t>
  </si>
  <si>
    <t>ERFELEK</t>
  </si>
  <si>
    <t>GERZE</t>
  </si>
  <si>
    <t>NÜFUS</t>
  </si>
  <si>
    <t>Gerze Mahalleler</t>
  </si>
  <si>
    <t>Atatürk</t>
  </si>
  <si>
    <t>Cumhuriyet</t>
  </si>
  <si>
    <t>Hamidiye</t>
  </si>
  <si>
    <t>Köşk</t>
  </si>
  <si>
    <t xml:space="preserve">Çarşı </t>
  </si>
  <si>
    <t>ANASAYFAYA DÖN</t>
  </si>
  <si>
    <t>AKBELEN</t>
  </si>
  <si>
    <t>ARIM</t>
  </si>
  <si>
    <t>ASARCIKCAMİİ</t>
  </si>
  <si>
    <t>ASARCIKHACIKÖY</t>
  </si>
  <si>
    <t>ASARCIKKAYALI</t>
  </si>
  <si>
    <t>ASARCIKKAZAKLI</t>
  </si>
  <si>
    <t>AVLUCA</t>
  </si>
  <si>
    <t>AŞAĞIAKPINAR</t>
  </si>
  <si>
    <t>BAHÇEKÖY</t>
  </si>
  <si>
    <t>BAHŞAŞLI</t>
  </si>
  <si>
    <t>BAŞEKİN</t>
  </si>
  <si>
    <t>CUMAKAYALI</t>
  </si>
  <si>
    <t>CUMAKÖY</t>
  </si>
  <si>
    <t>CUMATABAKLI</t>
  </si>
  <si>
    <t>FAKILI</t>
  </si>
  <si>
    <t>GÖYNÜKÖREN</t>
  </si>
  <si>
    <t>HACIÇAY</t>
  </si>
  <si>
    <t>HANOĞLU</t>
  </si>
  <si>
    <t>KARAÇAYGÖLETİ</t>
  </si>
  <si>
    <t>TEPEKÖY</t>
  </si>
  <si>
    <t>ULUKÖY</t>
  </si>
  <si>
    <t>YALMANSARAY</t>
  </si>
  <si>
    <t>YAYLACALI</t>
  </si>
  <si>
    <t>YENİCE</t>
  </si>
  <si>
    <t>YUKARIAKPINAR</t>
  </si>
  <si>
    <t>YUKARIARIM</t>
  </si>
  <si>
    <t>ZAİMKÖY</t>
  </si>
  <si>
    <t>ÇALPINAR</t>
  </si>
  <si>
    <t>ÇAMPAŞALI</t>
  </si>
  <si>
    <t>ÇORMAN</t>
  </si>
  <si>
    <t>Sinop Saraydüzü Köy Nüfusları</t>
  </si>
  <si>
    <t>Sinop Gerze Köy Nüfusları</t>
  </si>
  <si>
    <t>Sinop Türkeli Köy Nüfusları</t>
  </si>
  <si>
    <t>ALAGÖZ</t>
  </si>
  <si>
    <t>AYAZ</t>
  </si>
  <si>
    <t>DİREKLİ</t>
  </si>
  <si>
    <t>DÜZKÖY</t>
  </si>
  <si>
    <t>DÜZLER</t>
  </si>
  <si>
    <t>GAZİLER</t>
  </si>
  <si>
    <t>GENCEK</t>
  </si>
  <si>
    <t>GÖKÇEALAN</t>
  </si>
  <si>
    <t>GÜNDOĞDU</t>
  </si>
  <si>
    <t>GÜZELKENT</t>
  </si>
  <si>
    <t>HACI</t>
  </si>
  <si>
    <t>HAMAMLI</t>
  </si>
  <si>
    <t>IŞIKLI</t>
  </si>
  <si>
    <t>KARABEY</t>
  </si>
  <si>
    <t>KAYABAŞI</t>
  </si>
  <si>
    <t>KEŞ</t>
  </si>
  <si>
    <t>KUŞÇULAR</t>
  </si>
  <si>
    <t>OYMAYAKA</t>
  </si>
  <si>
    <t>SARMAŞIK</t>
  </si>
  <si>
    <t>SATI KÖYÜ</t>
  </si>
  <si>
    <t>SAZKIŞLA</t>
  </si>
  <si>
    <t>TAÇAHMET</t>
  </si>
  <si>
    <t>TAŞGÜNEY</t>
  </si>
  <si>
    <t>TURHAN</t>
  </si>
  <si>
    <t>YAPRAKLI</t>
  </si>
  <si>
    <t>YAZICI</t>
  </si>
  <si>
    <t>YEŞİLOBA</t>
  </si>
  <si>
    <t>YUSUFLU</t>
  </si>
  <si>
    <t>ÇATAKGERİŞ</t>
  </si>
  <si>
    <t>ÇATAKGÜNEY</t>
  </si>
  <si>
    <t>ÇATAKÖRENCİK</t>
  </si>
  <si>
    <t>SARAYDÜZÜ</t>
  </si>
  <si>
    <t>TÜRKELİ</t>
  </si>
  <si>
    <t>Ayancık Mahalle Nüfusları</t>
  </si>
  <si>
    <t>BEŞİKTAŞ</t>
  </si>
  <si>
    <t>CEVİZLİ</t>
  </si>
  <si>
    <t>DENİZCİLER</t>
  </si>
  <si>
    <t>ÇAYİÇİ</t>
  </si>
  <si>
    <t>Boyabat Mahalle Nüfusları</t>
  </si>
  <si>
    <t>CAMİKEBİR</t>
  </si>
  <si>
    <t>ESENTEPE</t>
  </si>
  <si>
    <t>GÖKDERE</t>
  </si>
  <si>
    <t>KUMLUK</t>
  </si>
  <si>
    <t>YENİ</t>
  </si>
  <si>
    <t>YILDIZ</t>
  </si>
  <si>
    <t>ZİNCİRLİKUYU</t>
  </si>
  <si>
    <t>Dikmen Mahalle Nüfusları</t>
  </si>
  <si>
    <t>BABALIOĞLU</t>
  </si>
  <si>
    <t>ÇORAK</t>
  </si>
  <si>
    <t>KIRÇAL</t>
  </si>
  <si>
    <t>Durağan Mahalle Nüfusları</t>
  </si>
  <si>
    <t>ALTINKAYA</t>
  </si>
  <si>
    <t>BUZLUK</t>
  </si>
  <si>
    <t>GÖKIRMAK</t>
  </si>
  <si>
    <t>Erfelek Mahalle Nüfusları</t>
  </si>
  <si>
    <t>KINIK</t>
  </si>
  <si>
    <t>SALAVAT</t>
  </si>
  <si>
    <t>Saraydüzü Mahalle Nüfusları</t>
  </si>
  <si>
    <t>Türkeli Mahalle Nüfusları</t>
  </si>
  <si>
    <t>GEMİYANI</t>
  </si>
  <si>
    <t>TÜMERKAN</t>
  </si>
  <si>
    <t>YIL</t>
  </si>
  <si>
    <t>FARK</t>
  </si>
  <si>
    <t>BOSTANCILI</t>
  </si>
  <si>
    <t>ORDU</t>
  </si>
  <si>
    <t>OSMANİYE</t>
  </si>
  <si>
    <t>ŞAMLIOĞLU</t>
  </si>
  <si>
    <t>Pehlivanlar</t>
  </si>
  <si>
    <t>Sinop Merkez Mahalle Nüfusları 2017</t>
  </si>
  <si>
    <t>Zeytinlik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</si>
</sst>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15" x14ac:knownFonts="1"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u/>
      <sz val="10"/>
      <color theme="10"/>
      <name val="Arial Tur"/>
      <charset val="162"/>
    </font>
    <font>
      <u/>
      <sz val="10"/>
      <color rgb="FFFFFF00"/>
      <name val="Arial Tur"/>
      <charset val="162"/>
    </font>
    <font>
      <sz val="10"/>
      <color rgb="FFFFFF00"/>
      <name val="Arial Tur"/>
      <charset val="162"/>
    </font>
    <font>
      <sz val="10"/>
      <color rgb="FFFF0000"/>
      <name val="Arial Tur"/>
      <charset val="162"/>
    </font>
    <font>
      <u/>
      <sz val="10"/>
      <color rgb="FFFF0000"/>
      <name val="Arial Tur"/>
      <charset val="162"/>
    </font>
    <font>
      <sz val="22"/>
      <color theme="0"/>
      <name val="Arial Tur"/>
      <charset val="162"/>
    </font>
    <font>
      <sz val="10"/>
      <name val="Arial"/>
    </font>
    <font>
      <sz val="1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3" borderId="3" xfId="8" applyFont="1" applyFill="1" applyBorder="1" applyAlignment="1" applyProtection="1">
      <alignment horizontal="center" vertical="center"/>
    </xf>
    <xf numFmtId="0" fontId="8" fillId="3" borderId="7" xfId="8" applyFont="1" applyFill="1" applyBorder="1" applyAlignment="1" applyProtection="1">
      <alignment horizontal="center" vertical="center"/>
    </xf>
    <xf numFmtId="0" fontId="8" fillId="3" borderId="0" xfId="8" applyFont="1" applyFill="1" applyAlignment="1" applyProtection="1">
      <alignment horizontal="center" vertical="center"/>
    </xf>
    <xf numFmtId="0" fontId="11" fillId="2" borderId="3" xfId="8" applyFont="1" applyFill="1" applyBorder="1" applyAlignment="1" applyProtection="1">
      <alignment horizontal="center" vertical="center"/>
    </xf>
    <xf numFmtId="0" fontId="11" fillId="2" borderId="7" xfId="8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6" fontId="6" fillId="0" borderId="37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164" fontId="3" fillId="0" borderId="29" xfId="7" applyNumberFormat="1" applyFont="1" applyFill="1" applyBorder="1" applyAlignment="1">
      <alignment horizontal="center" vertical="center" wrapText="1"/>
    </xf>
    <xf numFmtId="164" fontId="3" fillId="0" borderId="53" xfId="7" applyNumberFormat="1" applyFont="1" applyFill="1" applyBorder="1" applyAlignment="1">
      <alignment horizontal="center" vertical="center" wrapText="1"/>
    </xf>
    <xf numFmtId="164" fontId="2" fillId="0" borderId="35" xfId="6" applyNumberFormat="1" applyFont="1" applyFill="1" applyBorder="1" applyAlignment="1">
      <alignment horizontal="center" vertical="center"/>
    </xf>
    <xf numFmtId="164" fontId="2" fillId="0" borderId="36" xfId="6" applyNumberFormat="1" applyFont="1" applyFill="1" applyBorder="1" applyAlignment="1">
      <alignment horizontal="center" vertical="center"/>
    </xf>
    <xf numFmtId="164" fontId="3" fillId="0" borderId="29" xfId="5" applyNumberFormat="1" applyFont="1" applyFill="1" applyBorder="1" applyAlignment="1">
      <alignment horizontal="center" vertical="center"/>
    </xf>
    <xf numFmtId="164" fontId="3" fillId="0" borderId="53" xfId="5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2" fillId="0" borderId="27" xfId="6" applyNumberFormat="1" applyFont="1" applyFill="1" applyBorder="1" applyAlignment="1">
      <alignment horizontal="center" vertical="center"/>
    </xf>
    <xf numFmtId="164" fontId="2" fillId="0" borderId="34" xfId="6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3" fillId="0" borderId="2" xfId="9" applyBorder="1" applyAlignment="1">
      <alignment horizontal="center" vertical="center"/>
    </xf>
    <xf numFmtId="0" fontId="13" fillId="0" borderId="11" xfId="9" applyBorder="1" applyAlignment="1">
      <alignment horizontal="center" vertical="center"/>
    </xf>
    <xf numFmtId="0" fontId="13" fillId="0" borderId="4" xfId="9" applyBorder="1" applyAlignment="1">
      <alignment horizontal="center" vertical="center"/>
    </xf>
    <xf numFmtId="0" fontId="13" fillId="0" borderId="1" xfId="9" applyBorder="1" applyAlignment="1">
      <alignment horizontal="center" vertical="center"/>
    </xf>
    <xf numFmtId="0" fontId="13" fillId="0" borderId="6" xfId="9" applyBorder="1" applyAlignment="1">
      <alignment horizontal="center" vertical="center"/>
    </xf>
    <xf numFmtId="0" fontId="13" fillId="0" borderId="15" xfId="9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4" fillId="0" borderId="1" xfId="10" applyBorder="1" applyAlignment="1">
      <alignment horizontal="center" vertical="center"/>
    </xf>
    <xf numFmtId="0" fontId="14" fillId="0" borderId="2" xfId="10" applyBorder="1" applyAlignment="1">
      <alignment horizontal="center" vertical="center"/>
    </xf>
    <xf numFmtId="0" fontId="14" fillId="0" borderId="11" xfId="10" applyBorder="1" applyAlignment="1">
      <alignment horizontal="center" vertical="center"/>
    </xf>
    <xf numFmtId="0" fontId="14" fillId="0" borderId="4" xfId="10" applyBorder="1" applyAlignment="1">
      <alignment horizontal="center" vertical="center"/>
    </xf>
    <xf numFmtId="0" fontId="14" fillId="0" borderId="6" xfId="10" applyBorder="1" applyAlignment="1">
      <alignment horizontal="center" vertical="center"/>
    </xf>
    <xf numFmtId="0" fontId="14" fillId="0" borderId="15" xfId="10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164" fontId="2" fillId="0" borderId="64" xfId="6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164" fontId="3" fillId="0" borderId="27" xfId="5" applyNumberFormat="1" applyFont="1" applyFill="1" applyBorder="1" applyAlignment="1">
      <alignment horizontal="center" vertical="center"/>
    </xf>
    <xf numFmtId="164" fontId="3" fillId="0" borderId="27" xfId="7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64" fontId="2" fillId="0" borderId="51" xfId="6" applyNumberFormat="1" applyFont="1" applyFill="1" applyBorder="1" applyAlignment="1">
      <alignment horizontal="center" vertical="center"/>
    </xf>
    <xf numFmtId="164" fontId="2" fillId="0" borderId="28" xfId="6" applyNumberFormat="1" applyFont="1" applyFill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8" fillId="3" borderId="0" xfId="8" applyFont="1" applyFill="1" applyAlignment="1" applyProtection="1">
      <alignment horizontal="center" vertical="center"/>
    </xf>
    <xf numFmtId="0" fontId="7" fillId="2" borderId="0" xfId="8" applyFill="1" applyAlignment="1" applyProtection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5" borderId="0" xfId="8" applyFill="1" applyAlignment="1" applyProtection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11">
    <cellStyle name="Köprü" xfId="8" builtinId="8"/>
    <cellStyle name="Normal" xfId="0" builtinId="0"/>
    <cellStyle name="Normal 10" xfId="1"/>
    <cellStyle name="Normal 2" xfId="2"/>
    <cellStyle name="Normal 3" xfId="9"/>
    <cellStyle name="Normal 4" xfId="10"/>
    <cellStyle name="Normal 4 3" xfId="3"/>
    <cellStyle name="Normal 6 2" xfId="4"/>
    <cellStyle name="Normal_Sayfa1_1" xfId="5"/>
    <cellStyle name="Normal_Sayfa1_3" xfId="6"/>
    <cellStyle name="Normal_Sayfa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showGridLines="0" tabSelected="1" workbookViewId="0"/>
  </sheetViews>
  <sheetFormatPr defaultRowHeight="12.75" x14ac:dyDescent="0.2"/>
  <cols>
    <col min="1" max="1" width="75.5703125" customWidth="1"/>
    <col min="2" max="2" width="46.140625" customWidth="1"/>
    <col min="3" max="3" width="13.85546875" customWidth="1"/>
  </cols>
  <sheetData>
    <row r="1" spans="2:3" ht="45" customHeight="1" x14ac:dyDescent="0.2">
      <c r="B1" s="153" t="s">
        <v>436</v>
      </c>
      <c r="C1" s="153"/>
    </row>
    <row r="2" spans="2:3" ht="26.25" customHeight="1" thickBot="1" x14ac:dyDescent="0.25">
      <c r="B2" s="154" t="s">
        <v>427</v>
      </c>
      <c r="C2" s="154"/>
    </row>
    <row r="3" spans="2:3" ht="26.25" customHeight="1" x14ac:dyDescent="0.2">
      <c r="B3" s="151" t="s">
        <v>426</v>
      </c>
      <c r="C3" s="12" t="s">
        <v>428</v>
      </c>
    </row>
    <row r="4" spans="2:3" ht="26.25" customHeight="1" thickBot="1" x14ac:dyDescent="0.25">
      <c r="B4" s="152"/>
      <c r="C4" s="13" t="s">
        <v>429</v>
      </c>
    </row>
    <row r="5" spans="2:3" ht="26.25" customHeight="1" x14ac:dyDescent="0.2">
      <c r="B5" s="149" t="s">
        <v>430</v>
      </c>
      <c r="C5" s="9" t="s">
        <v>428</v>
      </c>
    </row>
    <row r="6" spans="2:3" ht="26.25" customHeight="1" thickBot="1" x14ac:dyDescent="0.25">
      <c r="B6" s="150"/>
      <c r="C6" s="10" t="s">
        <v>429</v>
      </c>
    </row>
    <row r="7" spans="2:3" ht="26.25" customHeight="1" x14ac:dyDescent="0.2">
      <c r="B7" s="151" t="s">
        <v>431</v>
      </c>
      <c r="C7" s="12" t="s">
        <v>428</v>
      </c>
    </row>
    <row r="8" spans="2:3" ht="26.25" customHeight="1" thickBot="1" x14ac:dyDescent="0.25">
      <c r="B8" s="152"/>
      <c r="C8" s="13" t="s">
        <v>429</v>
      </c>
    </row>
    <row r="9" spans="2:3" ht="26.25" customHeight="1" x14ac:dyDescent="0.2">
      <c r="B9" s="149" t="s">
        <v>432</v>
      </c>
      <c r="C9" s="9" t="s">
        <v>428</v>
      </c>
    </row>
    <row r="10" spans="2:3" ht="26.25" customHeight="1" thickBot="1" x14ac:dyDescent="0.25">
      <c r="B10" s="150"/>
      <c r="C10" s="10" t="s">
        <v>429</v>
      </c>
    </row>
    <row r="11" spans="2:3" ht="26.25" customHeight="1" x14ac:dyDescent="0.2">
      <c r="B11" s="151" t="s">
        <v>433</v>
      </c>
      <c r="C11" s="12" t="s">
        <v>428</v>
      </c>
    </row>
    <row r="12" spans="2:3" ht="26.25" customHeight="1" thickBot="1" x14ac:dyDescent="0.25">
      <c r="B12" s="152"/>
      <c r="C12" s="13" t="s">
        <v>429</v>
      </c>
    </row>
    <row r="13" spans="2:3" ht="26.25" customHeight="1" x14ac:dyDescent="0.2">
      <c r="B13" s="149" t="s">
        <v>434</v>
      </c>
      <c r="C13" s="9" t="s">
        <v>428</v>
      </c>
    </row>
    <row r="14" spans="2:3" ht="26.25" customHeight="1" thickBot="1" x14ac:dyDescent="0.25">
      <c r="B14" s="150"/>
      <c r="C14" s="10" t="s">
        <v>429</v>
      </c>
    </row>
    <row r="15" spans="2:3" ht="26.25" customHeight="1" x14ac:dyDescent="0.2">
      <c r="B15" s="151" t="s">
        <v>435</v>
      </c>
      <c r="C15" s="12" t="s">
        <v>428</v>
      </c>
    </row>
    <row r="16" spans="2:3" ht="26.25" customHeight="1" thickBot="1" x14ac:dyDescent="0.25">
      <c r="B16" s="152"/>
      <c r="C16" s="13" t="s">
        <v>429</v>
      </c>
    </row>
    <row r="17" spans="2:3" ht="26.25" customHeight="1" x14ac:dyDescent="0.2">
      <c r="B17" s="149" t="s">
        <v>508</v>
      </c>
      <c r="C17" s="11" t="s">
        <v>428</v>
      </c>
    </row>
    <row r="18" spans="2:3" ht="26.25" customHeight="1" thickBot="1" x14ac:dyDescent="0.25">
      <c r="B18" s="150"/>
      <c r="C18" s="10" t="s">
        <v>429</v>
      </c>
    </row>
    <row r="19" spans="2:3" ht="26.25" customHeight="1" x14ac:dyDescent="0.2">
      <c r="B19" s="151" t="s">
        <v>509</v>
      </c>
      <c r="C19" s="12" t="s">
        <v>428</v>
      </c>
    </row>
    <row r="20" spans="2:3" ht="26.25" customHeight="1" thickBot="1" x14ac:dyDescent="0.25">
      <c r="B20" s="152"/>
      <c r="C20" s="13" t="s">
        <v>429</v>
      </c>
    </row>
  </sheetData>
  <mergeCells count="11">
    <mergeCell ref="B1:C1"/>
    <mergeCell ref="B3:B4"/>
    <mergeCell ref="B2:C2"/>
    <mergeCell ref="B5:B6"/>
    <mergeCell ref="B7:B8"/>
    <mergeCell ref="B17:B18"/>
    <mergeCell ref="B19:B20"/>
    <mergeCell ref="B13:B14"/>
    <mergeCell ref="B15:B16"/>
    <mergeCell ref="B9:B10"/>
    <mergeCell ref="B11:B12"/>
  </mergeCells>
  <hyperlinks>
    <hyperlink ref="C3" location="'Merkez Mahalleler'!A1" display="MAHALLE"/>
    <hyperlink ref="B2:C2" location="'İl ve İlçe Toplam'!Yazdırma_Alanı" display="İL VE İLÇE TOPLAM"/>
    <hyperlink ref="C4" location="'Merkez Köyler'!Yazdırma_Alanı" display="KÖY"/>
    <hyperlink ref="C6" location="'Ayancık Köyler'!Yazdırma_Başlıkları" display="KÖY"/>
    <hyperlink ref="C8" location="'Boyabat Köyler'!Yazdırma_Başlıkları" display="KÖY"/>
    <hyperlink ref="C12" location="'Durağan Köyler'!Yazdırma_Başlıkları" display="KÖY"/>
    <hyperlink ref="C10" location="'Dikmen Köyler'!Yazdırma_Başlıkları" display="KÖY"/>
    <hyperlink ref="C14" location="'Erfelek Köyler'!Yazdırma_Başlıkları" display="KÖY"/>
    <hyperlink ref="C16" location="'Gerze Köyleri'!Yazdırma_Başlıkları" display="KÖY"/>
    <hyperlink ref="C15" location="'Gerze Mahalleler'!A1" display="MAHALLE"/>
    <hyperlink ref="C18" location="'Saraydüzü Köyleri'!A1" display="KÖY"/>
    <hyperlink ref="C20" location="'Türkeli Köyleri'!A1" display="KÖY"/>
    <hyperlink ref="C5" location="'Ayancık Mahalleler'!A1" display="MAHALLE"/>
    <hyperlink ref="C7" location="'Boyabat Mahalleler'!A1" display="MAHALLE"/>
    <hyperlink ref="C9" location="'Dikmen Mahalleler'!A1" display="MAHALLE"/>
    <hyperlink ref="C11" location="'Durağan Mahalleler'!A1" display="MAHALLE"/>
    <hyperlink ref="C13" location="'Erfelek Mahalleler'!A1" display="MAHALLE"/>
    <hyperlink ref="C17" location="'Saraydüzü Mahalleler'!A1" display="MAHALLE"/>
    <hyperlink ref="C19" location="'Türkeli Mahalle Nüfusları'!A1" display="MAHALL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workbookViewId="0">
      <pane ySplit="1" topLeftCell="A2" activePane="bottomLeft" state="frozen"/>
      <selection pane="bottomLeft" activeCell="J6" sqref="J6:L7"/>
    </sheetView>
  </sheetViews>
  <sheetFormatPr defaultRowHeight="12.75" x14ac:dyDescent="0.2"/>
  <cols>
    <col min="1" max="1" width="17.28515625" bestFit="1" customWidth="1"/>
    <col min="2" max="7" width="9.5703125" customWidth="1"/>
    <col min="8" max="8" width="9.5703125" style="6" customWidth="1"/>
  </cols>
  <sheetData>
    <row r="1" spans="1:12" s="2" customFormat="1" ht="25.5" customHeight="1" thickBot="1" x14ac:dyDescent="0.25">
      <c r="A1" s="164" t="s">
        <v>475</v>
      </c>
      <c r="B1" s="165"/>
      <c r="C1" s="165"/>
      <c r="D1" s="165"/>
      <c r="E1" s="165"/>
      <c r="F1" s="165"/>
      <c r="G1" s="165"/>
      <c r="H1" s="166"/>
    </row>
    <row r="2" spans="1:12" s="2" customFormat="1" ht="25.5" customHeight="1" thickBot="1" x14ac:dyDescent="0.25">
      <c r="A2" s="170" t="s">
        <v>63</v>
      </c>
      <c r="B2" s="167" t="s">
        <v>14</v>
      </c>
      <c r="C2" s="168"/>
      <c r="D2" s="168"/>
      <c r="E2" s="168"/>
      <c r="F2" s="168"/>
      <c r="G2" s="168"/>
      <c r="H2" s="169"/>
    </row>
    <row r="3" spans="1:12" s="7" customFormat="1" ht="25.5" customHeight="1" thickBot="1" x14ac:dyDescent="0.25">
      <c r="A3" s="171"/>
      <c r="B3" s="164">
        <v>2016</v>
      </c>
      <c r="C3" s="165"/>
      <c r="D3" s="166"/>
      <c r="E3" s="165">
        <v>2017</v>
      </c>
      <c r="F3" s="165"/>
      <c r="G3" s="165"/>
      <c r="H3" s="170" t="s">
        <v>539</v>
      </c>
    </row>
    <row r="4" spans="1:12" s="2" customFormat="1" ht="25.5" customHeight="1" thickBot="1" x14ac:dyDescent="0.25">
      <c r="A4" s="176"/>
      <c r="B4" s="60" t="s">
        <v>135</v>
      </c>
      <c r="C4" s="19" t="s">
        <v>136</v>
      </c>
      <c r="D4" s="20" t="s">
        <v>10</v>
      </c>
      <c r="E4" s="117" t="s">
        <v>135</v>
      </c>
      <c r="F4" s="118" t="s">
        <v>136</v>
      </c>
      <c r="G4" s="132" t="s">
        <v>10</v>
      </c>
      <c r="H4" s="176"/>
    </row>
    <row r="5" spans="1:12" s="2" customFormat="1" ht="25.5" customHeight="1" x14ac:dyDescent="0.2">
      <c r="A5" s="42" t="s">
        <v>386</v>
      </c>
      <c r="B5" s="23">
        <v>265</v>
      </c>
      <c r="C5" s="36">
        <v>277</v>
      </c>
      <c r="D5" s="51">
        <f>B5+C5</f>
        <v>542</v>
      </c>
      <c r="E5" s="134">
        <v>272</v>
      </c>
      <c r="F5" s="135">
        <v>280</v>
      </c>
      <c r="G5" s="21">
        <f t="shared" ref="G5:G47" si="0">SUM(E5:F5)</f>
        <v>552</v>
      </c>
      <c r="H5" s="75">
        <f>G5-D5</f>
        <v>10</v>
      </c>
    </row>
    <row r="6" spans="1:12" s="2" customFormat="1" ht="25.5" customHeight="1" x14ac:dyDescent="0.2">
      <c r="A6" s="31" t="s">
        <v>387</v>
      </c>
      <c r="B6" s="33">
        <v>35</v>
      </c>
      <c r="C6" s="3">
        <v>35</v>
      </c>
      <c r="D6" s="52">
        <f t="shared" ref="D6:D46" si="1">B6+C6</f>
        <v>70</v>
      </c>
      <c r="E6" s="136">
        <v>35</v>
      </c>
      <c r="F6" s="133">
        <v>37</v>
      </c>
      <c r="G6" s="4">
        <f t="shared" si="0"/>
        <v>72</v>
      </c>
      <c r="H6" s="66">
        <f t="shared" ref="H6:H47" si="2">G6-D6</f>
        <v>2</v>
      </c>
      <c r="J6" s="155" t="s">
        <v>443</v>
      </c>
      <c r="K6" s="155"/>
      <c r="L6" s="155"/>
    </row>
    <row r="7" spans="1:12" s="2" customFormat="1" ht="25.5" customHeight="1" x14ac:dyDescent="0.2">
      <c r="A7" s="31" t="s">
        <v>388</v>
      </c>
      <c r="B7" s="33">
        <v>47</v>
      </c>
      <c r="C7" s="3">
        <v>36</v>
      </c>
      <c r="D7" s="52">
        <f t="shared" si="1"/>
        <v>83</v>
      </c>
      <c r="E7" s="136">
        <v>49</v>
      </c>
      <c r="F7" s="133">
        <v>38</v>
      </c>
      <c r="G7" s="4">
        <f t="shared" si="0"/>
        <v>87</v>
      </c>
      <c r="H7" s="66">
        <f t="shared" si="2"/>
        <v>4</v>
      </c>
      <c r="J7" s="155"/>
      <c r="K7" s="155"/>
      <c r="L7" s="155"/>
    </row>
    <row r="8" spans="1:12" s="2" customFormat="1" ht="25.5" customHeight="1" x14ac:dyDescent="0.2">
      <c r="A8" s="31" t="s">
        <v>389</v>
      </c>
      <c r="B8" s="33">
        <v>21</v>
      </c>
      <c r="C8" s="3">
        <v>18</v>
      </c>
      <c r="D8" s="52">
        <f t="shared" si="1"/>
        <v>39</v>
      </c>
      <c r="E8" s="136">
        <v>19</v>
      </c>
      <c r="F8" s="133">
        <v>19</v>
      </c>
      <c r="G8" s="4">
        <f t="shared" si="0"/>
        <v>38</v>
      </c>
      <c r="H8" s="66">
        <f t="shared" si="2"/>
        <v>-1</v>
      </c>
    </row>
    <row r="9" spans="1:12" s="2" customFormat="1" ht="25.5" customHeight="1" x14ac:dyDescent="0.2">
      <c r="A9" s="31" t="s">
        <v>390</v>
      </c>
      <c r="B9" s="33">
        <v>38</v>
      </c>
      <c r="C9" s="3">
        <v>39</v>
      </c>
      <c r="D9" s="52">
        <f t="shared" si="1"/>
        <v>77</v>
      </c>
      <c r="E9" s="136">
        <v>39</v>
      </c>
      <c r="F9" s="133">
        <v>44</v>
      </c>
      <c r="G9" s="4">
        <f t="shared" si="0"/>
        <v>83</v>
      </c>
      <c r="H9" s="66">
        <f t="shared" si="2"/>
        <v>6</v>
      </c>
    </row>
    <row r="10" spans="1:12" s="2" customFormat="1" ht="25.5" customHeight="1" x14ac:dyDescent="0.2">
      <c r="A10" s="31" t="s">
        <v>391</v>
      </c>
      <c r="B10" s="33">
        <v>87</v>
      </c>
      <c r="C10" s="3">
        <v>107</v>
      </c>
      <c r="D10" s="52">
        <f t="shared" si="1"/>
        <v>194</v>
      </c>
      <c r="E10" s="136">
        <v>86</v>
      </c>
      <c r="F10" s="133">
        <v>101</v>
      </c>
      <c r="G10" s="4">
        <f t="shared" si="0"/>
        <v>187</v>
      </c>
      <c r="H10" s="66">
        <f t="shared" si="2"/>
        <v>-7</v>
      </c>
    </row>
    <row r="11" spans="1:12" s="2" customFormat="1" ht="25.5" customHeight="1" x14ac:dyDescent="0.2">
      <c r="A11" s="31" t="s">
        <v>392</v>
      </c>
      <c r="B11" s="33">
        <v>306</v>
      </c>
      <c r="C11" s="3">
        <v>327</v>
      </c>
      <c r="D11" s="52">
        <f t="shared" si="1"/>
        <v>633</v>
      </c>
      <c r="E11" s="136">
        <v>288</v>
      </c>
      <c r="F11" s="133">
        <v>310</v>
      </c>
      <c r="G11" s="4">
        <f t="shared" si="0"/>
        <v>598</v>
      </c>
      <c r="H11" s="66">
        <f t="shared" si="2"/>
        <v>-35</v>
      </c>
    </row>
    <row r="12" spans="1:12" s="2" customFormat="1" ht="25.5" customHeight="1" x14ac:dyDescent="0.2">
      <c r="A12" s="31" t="s">
        <v>393</v>
      </c>
      <c r="B12" s="33">
        <v>27</v>
      </c>
      <c r="C12" s="3">
        <v>36</v>
      </c>
      <c r="D12" s="52">
        <f t="shared" si="1"/>
        <v>63</v>
      </c>
      <c r="E12" s="136">
        <v>31</v>
      </c>
      <c r="F12" s="133">
        <v>38</v>
      </c>
      <c r="G12" s="4">
        <f t="shared" si="0"/>
        <v>69</v>
      </c>
      <c r="H12" s="66">
        <f t="shared" si="2"/>
        <v>6</v>
      </c>
    </row>
    <row r="13" spans="1:12" s="2" customFormat="1" ht="25.5" customHeight="1" x14ac:dyDescent="0.2">
      <c r="A13" s="31" t="s">
        <v>285</v>
      </c>
      <c r="B13" s="33">
        <v>31</v>
      </c>
      <c r="C13" s="3">
        <v>23</v>
      </c>
      <c r="D13" s="52">
        <f>B13+C13</f>
        <v>54</v>
      </c>
      <c r="E13" s="136">
        <v>29</v>
      </c>
      <c r="F13" s="133">
        <v>26</v>
      </c>
      <c r="G13" s="4">
        <f t="shared" si="0"/>
        <v>55</v>
      </c>
      <c r="H13" s="66">
        <f t="shared" si="2"/>
        <v>1</v>
      </c>
    </row>
    <row r="14" spans="1:12" s="2" customFormat="1" ht="25.5" customHeight="1" x14ac:dyDescent="0.2">
      <c r="A14" s="31" t="s">
        <v>394</v>
      </c>
      <c r="B14" s="33">
        <v>22</v>
      </c>
      <c r="C14" s="3">
        <v>28</v>
      </c>
      <c r="D14" s="52">
        <f t="shared" si="1"/>
        <v>50</v>
      </c>
      <c r="E14" s="136">
        <v>24</v>
      </c>
      <c r="F14" s="133">
        <v>26</v>
      </c>
      <c r="G14" s="4">
        <f t="shared" si="0"/>
        <v>50</v>
      </c>
      <c r="H14" s="66">
        <f t="shared" si="2"/>
        <v>0</v>
      </c>
    </row>
    <row r="15" spans="1:12" s="2" customFormat="1" ht="25.5" customHeight="1" x14ac:dyDescent="0.2">
      <c r="A15" s="31" t="s">
        <v>423</v>
      </c>
      <c r="B15" s="33">
        <v>63</v>
      </c>
      <c r="C15" s="3">
        <v>57</v>
      </c>
      <c r="D15" s="52">
        <f>B15+C15</f>
        <v>120</v>
      </c>
      <c r="E15" s="136">
        <v>63</v>
      </c>
      <c r="F15" s="133">
        <v>56</v>
      </c>
      <c r="G15" s="4">
        <f t="shared" si="0"/>
        <v>119</v>
      </c>
      <c r="H15" s="66">
        <f t="shared" si="2"/>
        <v>-1</v>
      </c>
    </row>
    <row r="16" spans="1:12" s="2" customFormat="1" ht="25.5" customHeight="1" x14ac:dyDescent="0.2">
      <c r="A16" s="31" t="s">
        <v>422</v>
      </c>
      <c r="B16" s="33">
        <v>91</v>
      </c>
      <c r="C16" s="3">
        <v>91</v>
      </c>
      <c r="D16" s="52">
        <f>B16+C16</f>
        <v>182</v>
      </c>
      <c r="E16" s="136">
        <v>92</v>
      </c>
      <c r="F16" s="133">
        <v>95</v>
      </c>
      <c r="G16" s="4">
        <f t="shared" si="0"/>
        <v>187</v>
      </c>
      <c r="H16" s="66">
        <f t="shared" si="2"/>
        <v>5</v>
      </c>
    </row>
    <row r="17" spans="1:12" s="2" customFormat="1" ht="25.5" customHeight="1" x14ac:dyDescent="0.2">
      <c r="A17" s="31" t="s">
        <v>424</v>
      </c>
      <c r="B17" s="33">
        <v>147</v>
      </c>
      <c r="C17" s="3">
        <v>136</v>
      </c>
      <c r="D17" s="52">
        <f>B17+C17</f>
        <v>283</v>
      </c>
      <c r="E17" s="136">
        <v>143</v>
      </c>
      <c r="F17" s="133">
        <v>137</v>
      </c>
      <c r="G17" s="4">
        <f t="shared" si="0"/>
        <v>280</v>
      </c>
      <c r="H17" s="66">
        <f t="shared" si="2"/>
        <v>-3</v>
      </c>
    </row>
    <row r="18" spans="1:12" s="2" customFormat="1" ht="25.5" customHeight="1" x14ac:dyDescent="0.2">
      <c r="A18" s="31" t="s">
        <v>395</v>
      </c>
      <c r="B18" s="33">
        <v>54</v>
      </c>
      <c r="C18" s="3">
        <v>65</v>
      </c>
      <c r="D18" s="52">
        <f t="shared" si="1"/>
        <v>119</v>
      </c>
      <c r="E18" s="136">
        <v>53</v>
      </c>
      <c r="F18" s="133">
        <v>65</v>
      </c>
      <c r="G18" s="4">
        <f t="shared" si="0"/>
        <v>118</v>
      </c>
      <c r="H18" s="66">
        <f t="shared" si="2"/>
        <v>-1</v>
      </c>
    </row>
    <row r="19" spans="1:12" s="2" customFormat="1" ht="25.5" customHeight="1" x14ac:dyDescent="0.2">
      <c r="A19" s="31" t="s">
        <v>396</v>
      </c>
      <c r="B19" s="33">
        <v>62</v>
      </c>
      <c r="C19" s="3">
        <v>57</v>
      </c>
      <c r="D19" s="52">
        <f t="shared" si="1"/>
        <v>119</v>
      </c>
      <c r="E19" s="136">
        <v>65</v>
      </c>
      <c r="F19" s="133">
        <v>60</v>
      </c>
      <c r="G19" s="4">
        <f t="shared" si="0"/>
        <v>125</v>
      </c>
      <c r="H19" s="66">
        <f t="shared" si="2"/>
        <v>6</v>
      </c>
    </row>
    <row r="20" spans="1:12" s="2" customFormat="1" ht="25.5" customHeight="1" x14ac:dyDescent="0.2">
      <c r="A20" s="31" t="s">
        <v>397</v>
      </c>
      <c r="B20" s="33">
        <v>127</v>
      </c>
      <c r="C20" s="3">
        <v>123</v>
      </c>
      <c r="D20" s="52">
        <f t="shared" si="1"/>
        <v>250</v>
      </c>
      <c r="E20" s="136">
        <v>126</v>
      </c>
      <c r="F20" s="133">
        <v>119</v>
      </c>
      <c r="G20" s="4">
        <f t="shared" si="0"/>
        <v>245</v>
      </c>
      <c r="H20" s="66">
        <f t="shared" si="2"/>
        <v>-5</v>
      </c>
      <c r="J20" s="180"/>
      <c r="K20" s="180"/>
      <c r="L20" s="180"/>
    </row>
    <row r="21" spans="1:12" s="2" customFormat="1" ht="25.5" customHeight="1" x14ac:dyDescent="0.2">
      <c r="A21" s="31" t="s">
        <v>399</v>
      </c>
      <c r="B21" s="33">
        <v>59</v>
      </c>
      <c r="C21" s="3">
        <v>60</v>
      </c>
      <c r="D21" s="52">
        <f>B21+C21</f>
        <v>119</v>
      </c>
      <c r="E21" s="136">
        <v>54</v>
      </c>
      <c r="F21" s="133">
        <v>54</v>
      </c>
      <c r="G21" s="4">
        <f t="shared" si="0"/>
        <v>108</v>
      </c>
      <c r="H21" s="66">
        <f t="shared" si="2"/>
        <v>-11</v>
      </c>
      <c r="J21" s="180"/>
      <c r="K21" s="180"/>
      <c r="L21" s="180"/>
    </row>
    <row r="22" spans="1:12" s="2" customFormat="1" ht="25.5" customHeight="1" x14ac:dyDescent="0.2">
      <c r="A22" s="31" t="s">
        <v>398</v>
      </c>
      <c r="B22" s="33">
        <v>22</v>
      </c>
      <c r="C22" s="3">
        <v>22</v>
      </c>
      <c r="D22" s="52">
        <f t="shared" si="1"/>
        <v>44</v>
      </c>
      <c r="E22" s="136">
        <v>23</v>
      </c>
      <c r="F22" s="133">
        <v>26</v>
      </c>
      <c r="G22" s="4">
        <f t="shared" si="0"/>
        <v>49</v>
      </c>
      <c r="H22" s="66">
        <f t="shared" si="2"/>
        <v>5</v>
      </c>
    </row>
    <row r="23" spans="1:12" s="2" customFormat="1" ht="25.5" customHeight="1" x14ac:dyDescent="0.2">
      <c r="A23" s="31" t="s">
        <v>400</v>
      </c>
      <c r="B23" s="33">
        <v>67</v>
      </c>
      <c r="C23" s="3">
        <v>65</v>
      </c>
      <c r="D23" s="52">
        <f t="shared" si="1"/>
        <v>132</v>
      </c>
      <c r="E23" s="136">
        <v>70</v>
      </c>
      <c r="F23" s="133">
        <v>68</v>
      </c>
      <c r="G23" s="4">
        <f t="shared" si="0"/>
        <v>138</v>
      </c>
      <c r="H23" s="66">
        <f t="shared" si="2"/>
        <v>6</v>
      </c>
    </row>
    <row r="24" spans="1:12" s="2" customFormat="1" ht="25.5" customHeight="1" x14ac:dyDescent="0.2">
      <c r="A24" s="31" t="s">
        <v>401</v>
      </c>
      <c r="B24" s="33">
        <v>83</v>
      </c>
      <c r="C24" s="3">
        <v>79</v>
      </c>
      <c r="D24" s="52">
        <f t="shared" si="1"/>
        <v>162</v>
      </c>
      <c r="E24" s="136">
        <v>79</v>
      </c>
      <c r="F24" s="133">
        <v>83</v>
      </c>
      <c r="G24" s="4">
        <f t="shared" si="0"/>
        <v>162</v>
      </c>
      <c r="H24" s="66">
        <f t="shared" si="2"/>
        <v>0</v>
      </c>
    </row>
    <row r="25" spans="1:12" s="2" customFormat="1" ht="25.5" customHeight="1" x14ac:dyDescent="0.2">
      <c r="A25" s="31" t="s">
        <v>402</v>
      </c>
      <c r="B25" s="33">
        <v>170</v>
      </c>
      <c r="C25" s="3">
        <v>166</v>
      </c>
      <c r="D25" s="52">
        <f t="shared" si="1"/>
        <v>336</v>
      </c>
      <c r="E25" s="136">
        <v>166</v>
      </c>
      <c r="F25" s="133">
        <v>170</v>
      </c>
      <c r="G25" s="4">
        <f t="shared" si="0"/>
        <v>336</v>
      </c>
      <c r="H25" s="66">
        <f t="shared" si="2"/>
        <v>0</v>
      </c>
    </row>
    <row r="26" spans="1:12" s="2" customFormat="1" ht="25.5" customHeight="1" x14ac:dyDescent="0.2">
      <c r="A26" s="31" t="s">
        <v>42</v>
      </c>
      <c r="B26" s="33">
        <v>59</v>
      </c>
      <c r="C26" s="3">
        <v>63</v>
      </c>
      <c r="D26" s="52">
        <f t="shared" si="1"/>
        <v>122</v>
      </c>
      <c r="E26" s="136">
        <v>61</v>
      </c>
      <c r="F26" s="133">
        <v>63</v>
      </c>
      <c r="G26" s="4">
        <f t="shared" si="0"/>
        <v>124</v>
      </c>
      <c r="H26" s="66">
        <f t="shared" si="2"/>
        <v>2</v>
      </c>
    </row>
    <row r="27" spans="1:12" s="2" customFormat="1" ht="25.5" customHeight="1" x14ac:dyDescent="0.2">
      <c r="A27" s="31" t="s">
        <v>404</v>
      </c>
      <c r="B27" s="33">
        <v>59</v>
      </c>
      <c r="C27" s="3">
        <v>76</v>
      </c>
      <c r="D27" s="52">
        <f>B27+C27</f>
        <v>135</v>
      </c>
      <c r="E27" s="136">
        <v>52</v>
      </c>
      <c r="F27" s="133">
        <v>75</v>
      </c>
      <c r="G27" s="4">
        <f t="shared" si="0"/>
        <v>127</v>
      </c>
      <c r="H27" s="66">
        <f t="shared" si="2"/>
        <v>-8</v>
      </c>
    </row>
    <row r="28" spans="1:12" s="2" customFormat="1" ht="25.5" customHeight="1" x14ac:dyDescent="0.2">
      <c r="A28" s="31" t="s">
        <v>403</v>
      </c>
      <c r="B28" s="33">
        <v>99</v>
      </c>
      <c r="C28" s="3">
        <v>107</v>
      </c>
      <c r="D28" s="52">
        <f t="shared" si="1"/>
        <v>206</v>
      </c>
      <c r="E28" s="136">
        <v>92</v>
      </c>
      <c r="F28" s="133">
        <v>97</v>
      </c>
      <c r="G28" s="4">
        <f t="shared" si="0"/>
        <v>189</v>
      </c>
      <c r="H28" s="66">
        <f t="shared" si="2"/>
        <v>-17</v>
      </c>
    </row>
    <row r="29" spans="1:12" s="2" customFormat="1" ht="25.5" customHeight="1" x14ac:dyDescent="0.2">
      <c r="A29" s="31" t="s">
        <v>405</v>
      </c>
      <c r="B29" s="33">
        <v>94</v>
      </c>
      <c r="C29" s="3">
        <v>103</v>
      </c>
      <c r="D29" s="52">
        <f t="shared" si="1"/>
        <v>197</v>
      </c>
      <c r="E29" s="136">
        <v>96</v>
      </c>
      <c r="F29" s="133">
        <v>109</v>
      </c>
      <c r="G29" s="4">
        <f t="shared" si="0"/>
        <v>205</v>
      </c>
      <c r="H29" s="66">
        <f t="shared" si="2"/>
        <v>8</v>
      </c>
    </row>
    <row r="30" spans="1:12" s="2" customFormat="1" ht="25.5" customHeight="1" x14ac:dyDescent="0.2">
      <c r="A30" s="31" t="s">
        <v>406</v>
      </c>
      <c r="B30" s="33">
        <v>70</v>
      </c>
      <c r="C30" s="3">
        <v>70</v>
      </c>
      <c r="D30" s="52">
        <f t="shared" si="1"/>
        <v>140</v>
      </c>
      <c r="E30" s="136">
        <v>65</v>
      </c>
      <c r="F30" s="133">
        <v>65</v>
      </c>
      <c r="G30" s="4">
        <f t="shared" si="0"/>
        <v>130</v>
      </c>
      <c r="H30" s="66">
        <f t="shared" si="2"/>
        <v>-10</v>
      </c>
    </row>
    <row r="31" spans="1:12" s="2" customFormat="1" ht="25.5" customHeight="1" x14ac:dyDescent="0.2">
      <c r="A31" s="31" t="s">
        <v>408</v>
      </c>
      <c r="B31" s="33">
        <v>43</v>
      </c>
      <c r="C31" s="3">
        <v>55</v>
      </c>
      <c r="D31" s="52">
        <f>B31+C31</f>
        <v>98</v>
      </c>
      <c r="E31" s="136">
        <v>42</v>
      </c>
      <c r="F31" s="133">
        <v>54</v>
      </c>
      <c r="G31" s="4">
        <f t="shared" si="0"/>
        <v>96</v>
      </c>
      <c r="H31" s="66">
        <f t="shared" si="2"/>
        <v>-2</v>
      </c>
    </row>
    <row r="32" spans="1:12" s="2" customFormat="1" ht="25.5" customHeight="1" x14ac:dyDescent="0.2">
      <c r="A32" s="31" t="s">
        <v>409</v>
      </c>
      <c r="B32" s="33">
        <v>116</v>
      </c>
      <c r="C32" s="3">
        <v>122</v>
      </c>
      <c r="D32" s="52">
        <f>B32+C32</f>
        <v>238</v>
      </c>
      <c r="E32" s="136">
        <v>110</v>
      </c>
      <c r="F32" s="133">
        <v>109</v>
      </c>
      <c r="G32" s="4">
        <f t="shared" si="0"/>
        <v>219</v>
      </c>
      <c r="H32" s="66">
        <f t="shared" si="2"/>
        <v>-19</v>
      </c>
    </row>
    <row r="33" spans="1:8" s="2" customFormat="1" ht="25.5" customHeight="1" x14ac:dyDescent="0.2">
      <c r="A33" s="31" t="s">
        <v>407</v>
      </c>
      <c r="B33" s="33">
        <v>132</v>
      </c>
      <c r="C33" s="3">
        <v>130</v>
      </c>
      <c r="D33" s="52">
        <f t="shared" si="1"/>
        <v>262</v>
      </c>
      <c r="E33" s="136">
        <v>135</v>
      </c>
      <c r="F33" s="133">
        <v>139</v>
      </c>
      <c r="G33" s="4">
        <f t="shared" si="0"/>
        <v>274</v>
      </c>
      <c r="H33" s="66">
        <f t="shared" si="2"/>
        <v>12</v>
      </c>
    </row>
    <row r="34" spans="1:8" s="2" customFormat="1" ht="25.5" customHeight="1" x14ac:dyDescent="0.2">
      <c r="A34" s="31" t="s">
        <v>410</v>
      </c>
      <c r="B34" s="33">
        <v>72</v>
      </c>
      <c r="C34" s="3">
        <v>90</v>
      </c>
      <c r="D34" s="52">
        <f t="shared" si="1"/>
        <v>162</v>
      </c>
      <c r="E34" s="136">
        <v>68</v>
      </c>
      <c r="F34" s="133">
        <v>91</v>
      </c>
      <c r="G34" s="4">
        <f t="shared" si="0"/>
        <v>159</v>
      </c>
      <c r="H34" s="66">
        <f t="shared" si="2"/>
        <v>-3</v>
      </c>
    </row>
    <row r="35" spans="1:8" s="2" customFormat="1" ht="25.5" customHeight="1" x14ac:dyDescent="0.2">
      <c r="A35" s="31" t="s">
        <v>425</v>
      </c>
      <c r="B35" s="33">
        <v>60</v>
      </c>
      <c r="C35" s="3">
        <v>64</v>
      </c>
      <c r="D35" s="52">
        <f>B35+C35</f>
        <v>124</v>
      </c>
      <c r="E35" s="136">
        <v>57</v>
      </c>
      <c r="F35" s="133">
        <v>57</v>
      </c>
      <c r="G35" s="4">
        <f t="shared" si="0"/>
        <v>114</v>
      </c>
      <c r="H35" s="66">
        <f t="shared" si="2"/>
        <v>-10</v>
      </c>
    </row>
    <row r="36" spans="1:8" s="2" customFormat="1" ht="25.5" customHeight="1" x14ac:dyDescent="0.2">
      <c r="A36" s="31" t="s">
        <v>411</v>
      </c>
      <c r="B36" s="33">
        <v>104</v>
      </c>
      <c r="C36" s="3">
        <v>113</v>
      </c>
      <c r="D36" s="52">
        <f t="shared" si="1"/>
        <v>217</v>
      </c>
      <c r="E36" s="136">
        <v>101</v>
      </c>
      <c r="F36" s="133">
        <v>117</v>
      </c>
      <c r="G36" s="4">
        <f t="shared" si="0"/>
        <v>218</v>
      </c>
      <c r="H36" s="66">
        <f t="shared" si="2"/>
        <v>1</v>
      </c>
    </row>
    <row r="37" spans="1:8" s="2" customFormat="1" ht="25.5" customHeight="1" x14ac:dyDescent="0.2">
      <c r="A37" s="31" t="s">
        <v>412</v>
      </c>
      <c r="B37" s="33">
        <v>49</v>
      </c>
      <c r="C37" s="3">
        <v>45</v>
      </c>
      <c r="D37" s="52">
        <f t="shared" si="1"/>
        <v>94</v>
      </c>
      <c r="E37" s="136">
        <v>46</v>
      </c>
      <c r="F37" s="133">
        <v>45</v>
      </c>
      <c r="G37" s="4">
        <f t="shared" si="0"/>
        <v>91</v>
      </c>
      <c r="H37" s="66">
        <f t="shared" si="2"/>
        <v>-3</v>
      </c>
    </row>
    <row r="38" spans="1:8" s="2" customFormat="1" ht="25.5" customHeight="1" x14ac:dyDescent="0.2">
      <c r="A38" s="31" t="s">
        <v>413</v>
      </c>
      <c r="B38" s="33">
        <v>32</v>
      </c>
      <c r="C38" s="3">
        <v>33</v>
      </c>
      <c r="D38" s="52">
        <f t="shared" si="1"/>
        <v>65</v>
      </c>
      <c r="E38" s="136">
        <v>34</v>
      </c>
      <c r="F38" s="133">
        <v>32</v>
      </c>
      <c r="G38" s="4">
        <f t="shared" si="0"/>
        <v>66</v>
      </c>
      <c r="H38" s="66">
        <f t="shared" si="2"/>
        <v>1</v>
      </c>
    </row>
    <row r="39" spans="1:8" s="2" customFormat="1" ht="25.5" customHeight="1" x14ac:dyDescent="0.2">
      <c r="A39" s="31" t="s">
        <v>414</v>
      </c>
      <c r="B39" s="33">
        <v>33</v>
      </c>
      <c r="C39" s="3">
        <v>27</v>
      </c>
      <c r="D39" s="52">
        <f t="shared" si="1"/>
        <v>60</v>
      </c>
      <c r="E39" s="136">
        <v>32</v>
      </c>
      <c r="F39" s="133">
        <v>27</v>
      </c>
      <c r="G39" s="4">
        <f t="shared" si="0"/>
        <v>59</v>
      </c>
      <c r="H39" s="66">
        <f t="shared" si="2"/>
        <v>-1</v>
      </c>
    </row>
    <row r="40" spans="1:8" s="2" customFormat="1" ht="25.5" customHeight="1" x14ac:dyDescent="0.2">
      <c r="A40" s="31" t="s">
        <v>415</v>
      </c>
      <c r="B40" s="33">
        <v>24</v>
      </c>
      <c r="C40" s="3">
        <v>19</v>
      </c>
      <c r="D40" s="52">
        <f t="shared" si="1"/>
        <v>43</v>
      </c>
      <c r="E40" s="136">
        <v>21</v>
      </c>
      <c r="F40" s="133">
        <v>21</v>
      </c>
      <c r="G40" s="4">
        <f t="shared" si="0"/>
        <v>42</v>
      </c>
      <c r="H40" s="66">
        <f t="shared" si="2"/>
        <v>-1</v>
      </c>
    </row>
    <row r="41" spans="1:8" s="2" customFormat="1" ht="25.5" customHeight="1" x14ac:dyDescent="0.2">
      <c r="A41" s="31" t="s">
        <v>416</v>
      </c>
      <c r="B41" s="33">
        <v>60</v>
      </c>
      <c r="C41" s="3">
        <v>57</v>
      </c>
      <c r="D41" s="52">
        <f t="shared" si="1"/>
        <v>117</v>
      </c>
      <c r="E41" s="136">
        <v>57</v>
      </c>
      <c r="F41" s="133">
        <v>54</v>
      </c>
      <c r="G41" s="4">
        <f t="shared" si="0"/>
        <v>111</v>
      </c>
      <c r="H41" s="66">
        <f t="shared" si="2"/>
        <v>-6</v>
      </c>
    </row>
    <row r="42" spans="1:8" s="2" customFormat="1" ht="25.5" customHeight="1" x14ac:dyDescent="0.2">
      <c r="A42" s="31" t="s">
        <v>417</v>
      </c>
      <c r="B42" s="33">
        <v>130</v>
      </c>
      <c r="C42" s="3">
        <v>144</v>
      </c>
      <c r="D42" s="52">
        <f t="shared" si="1"/>
        <v>274</v>
      </c>
      <c r="E42" s="136">
        <v>134</v>
      </c>
      <c r="F42" s="133">
        <v>136</v>
      </c>
      <c r="G42" s="4">
        <f t="shared" si="0"/>
        <v>270</v>
      </c>
      <c r="H42" s="66">
        <f t="shared" si="2"/>
        <v>-4</v>
      </c>
    </row>
    <row r="43" spans="1:8" s="2" customFormat="1" ht="25.5" customHeight="1" x14ac:dyDescent="0.2">
      <c r="A43" s="31" t="s">
        <v>418</v>
      </c>
      <c r="B43" s="33">
        <v>155</v>
      </c>
      <c r="C43" s="3">
        <v>173</v>
      </c>
      <c r="D43" s="52">
        <f t="shared" si="1"/>
        <v>328</v>
      </c>
      <c r="E43" s="136">
        <v>155</v>
      </c>
      <c r="F43" s="133">
        <v>173</v>
      </c>
      <c r="G43" s="4">
        <f t="shared" si="0"/>
        <v>328</v>
      </c>
      <c r="H43" s="66">
        <f t="shared" si="2"/>
        <v>0</v>
      </c>
    </row>
    <row r="44" spans="1:8" s="2" customFormat="1" ht="25.5" customHeight="1" x14ac:dyDescent="0.2">
      <c r="A44" s="31" t="s">
        <v>419</v>
      </c>
      <c r="B44" s="33">
        <v>336</v>
      </c>
      <c r="C44" s="3">
        <v>355</v>
      </c>
      <c r="D44" s="52">
        <f t="shared" si="1"/>
        <v>691</v>
      </c>
      <c r="E44" s="136">
        <v>314</v>
      </c>
      <c r="F44" s="133">
        <v>341</v>
      </c>
      <c r="G44" s="4">
        <f t="shared" si="0"/>
        <v>655</v>
      </c>
      <c r="H44" s="66">
        <f t="shared" si="2"/>
        <v>-36</v>
      </c>
    </row>
    <row r="45" spans="1:8" s="2" customFormat="1" ht="25.5" customHeight="1" x14ac:dyDescent="0.2">
      <c r="A45" s="31" t="s">
        <v>420</v>
      </c>
      <c r="B45" s="33">
        <v>433</v>
      </c>
      <c r="C45" s="3">
        <v>425</v>
      </c>
      <c r="D45" s="52">
        <f t="shared" si="1"/>
        <v>858</v>
      </c>
      <c r="E45" s="136">
        <v>423</v>
      </c>
      <c r="F45" s="133">
        <v>410</v>
      </c>
      <c r="G45" s="4">
        <f t="shared" si="0"/>
        <v>833</v>
      </c>
      <c r="H45" s="66">
        <f t="shared" si="2"/>
        <v>-25</v>
      </c>
    </row>
    <row r="46" spans="1:8" s="2" customFormat="1" ht="25.5" customHeight="1" thickBot="1" x14ac:dyDescent="0.25">
      <c r="A46" s="32" t="s">
        <v>421</v>
      </c>
      <c r="B46" s="71">
        <v>30</v>
      </c>
      <c r="C46" s="17">
        <v>35</v>
      </c>
      <c r="D46" s="139">
        <f t="shared" si="1"/>
        <v>65</v>
      </c>
      <c r="E46" s="137">
        <v>33</v>
      </c>
      <c r="F46" s="138">
        <v>29</v>
      </c>
      <c r="G46" s="8">
        <f t="shared" si="0"/>
        <v>62</v>
      </c>
      <c r="H46" s="69">
        <f t="shared" si="2"/>
        <v>-3</v>
      </c>
    </row>
    <row r="47" spans="1:8" s="2" customFormat="1" ht="25.5" customHeight="1" thickBot="1" x14ac:dyDescent="0.25">
      <c r="A47" s="39" t="s">
        <v>23</v>
      </c>
      <c r="B47" s="18">
        <f>SUM(B5:B46)</f>
        <v>4014</v>
      </c>
      <c r="C47" s="19">
        <f>SUM(C5:C46)</f>
        <v>4153</v>
      </c>
      <c r="D47" s="20">
        <f t="shared" ref="D47" si="3">B47+C47</f>
        <v>8167</v>
      </c>
      <c r="E47" s="121">
        <f>SUM(E5:E46)</f>
        <v>3934</v>
      </c>
      <c r="F47" s="30">
        <f>SUM(F5:F46)</f>
        <v>4096</v>
      </c>
      <c r="G47" s="122">
        <f t="shared" si="0"/>
        <v>8030</v>
      </c>
      <c r="H47" s="39">
        <f t="shared" si="2"/>
        <v>-137</v>
      </c>
    </row>
  </sheetData>
  <mergeCells count="8">
    <mergeCell ref="A2:A4"/>
    <mergeCell ref="J20:L21"/>
    <mergeCell ref="J6:L7"/>
    <mergeCell ref="B2:H2"/>
    <mergeCell ref="A1:H1"/>
    <mergeCell ref="B3:D3"/>
    <mergeCell ref="E3:G3"/>
    <mergeCell ref="H3:H4"/>
  </mergeCells>
  <hyperlinks>
    <hyperlink ref="J6:L7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workbookViewId="0">
      <selection activeCell="F7" sqref="F7:H8"/>
    </sheetView>
  </sheetViews>
  <sheetFormatPr defaultRowHeight="12.75" x14ac:dyDescent="0.2"/>
  <cols>
    <col min="1" max="1" width="34" customWidth="1"/>
    <col min="2" max="3" width="27.28515625" customWidth="1"/>
  </cols>
  <sheetData>
    <row r="1" spans="1:8" s="2" customFormat="1" ht="25.5" customHeight="1" thickBot="1" x14ac:dyDescent="0.25">
      <c r="A1" s="182" t="s">
        <v>437</v>
      </c>
      <c r="B1" s="177"/>
      <c r="C1" s="178"/>
    </row>
    <row r="2" spans="1:8" s="2" customFormat="1" ht="25.5" customHeight="1" thickBot="1" x14ac:dyDescent="0.25">
      <c r="A2" s="182" t="s">
        <v>13</v>
      </c>
      <c r="B2" s="181" t="s">
        <v>14</v>
      </c>
      <c r="C2" s="169"/>
    </row>
    <row r="3" spans="1:8" s="7" customFormat="1" ht="25.5" customHeight="1" thickBot="1" x14ac:dyDescent="0.25">
      <c r="A3" s="183"/>
      <c r="B3" s="39">
        <v>2016</v>
      </c>
      <c r="C3" s="39">
        <v>2017</v>
      </c>
    </row>
    <row r="4" spans="1:8" s="2" customFormat="1" ht="25.5" customHeight="1" x14ac:dyDescent="0.2">
      <c r="A4" s="73">
        <v>42509</v>
      </c>
      <c r="B4" s="64">
        <v>3428</v>
      </c>
      <c r="C4" s="64">
        <v>3816</v>
      </c>
    </row>
    <row r="5" spans="1:8" s="2" customFormat="1" ht="25.5" customHeight="1" x14ac:dyDescent="0.2">
      <c r="A5" s="58" t="s">
        <v>438</v>
      </c>
      <c r="B5" s="47">
        <v>2371</v>
      </c>
      <c r="C5" s="47">
        <v>2569</v>
      </c>
    </row>
    <row r="6" spans="1:8" s="2" customFormat="1" ht="25.5" customHeight="1" x14ac:dyDescent="0.2">
      <c r="A6" s="58" t="s">
        <v>439</v>
      </c>
      <c r="B6" s="47">
        <v>1501</v>
      </c>
      <c r="C6" s="47">
        <v>1654</v>
      </c>
    </row>
    <row r="7" spans="1:8" s="2" customFormat="1" ht="25.5" customHeight="1" x14ac:dyDescent="0.2">
      <c r="A7" s="58" t="s">
        <v>440</v>
      </c>
      <c r="B7" s="47">
        <v>4240</v>
      </c>
      <c r="C7" s="47">
        <v>4226</v>
      </c>
      <c r="F7" s="155" t="s">
        <v>443</v>
      </c>
      <c r="G7" s="155"/>
      <c r="H7" s="155"/>
    </row>
    <row r="8" spans="1:8" s="2" customFormat="1" ht="25.5" customHeight="1" x14ac:dyDescent="0.2">
      <c r="A8" s="58" t="s">
        <v>441</v>
      </c>
      <c r="B8" s="47">
        <v>609</v>
      </c>
      <c r="C8" s="47">
        <v>599</v>
      </c>
      <c r="F8" s="155"/>
      <c r="G8" s="155"/>
      <c r="H8" s="155"/>
    </row>
    <row r="9" spans="1:8" s="2" customFormat="1" ht="25.5" customHeight="1" x14ac:dyDescent="0.2">
      <c r="A9" s="58" t="s">
        <v>21</v>
      </c>
      <c r="B9" s="47">
        <v>320</v>
      </c>
      <c r="C9" s="47">
        <v>328</v>
      </c>
    </row>
    <row r="10" spans="1:8" s="2" customFormat="1" ht="25.5" customHeight="1" thickBot="1" x14ac:dyDescent="0.25">
      <c r="A10" s="70" t="s">
        <v>442</v>
      </c>
      <c r="B10" s="48">
        <v>2432</v>
      </c>
      <c r="C10" s="48">
        <v>2439</v>
      </c>
    </row>
    <row r="11" spans="1:8" s="2" customFormat="1" ht="25.5" customHeight="1" thickBot="1" x14ac:dyDescent="0.25">
      <c r="A11" s="39" t="s">
        <v>23</v>
      </c>
      <c r="B11" s="40">
        <f>SUM(B4:B10)</f>
        <v>14901</v>
      </c>
      <c r="C11" s="39">
        <f>SUM(C4:C10)</f>
        <v>15631</v>
      </c>
    </row>
  </sheetData>
  <mergeCells count="4">
    <mergeCell ref="F7:H8"/>
    <mergeCell ref="B2:C2"/>
    <mergeCell ref="A1:C1"/>
    <mergeCell ref="A2:A3"/>
  </mergeCells>
  <hyperlinks>
    <hyperlink ref="F7:H8" location="HOMEPAGE!A1" display="ANASAYFAYA DÖN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workbookViewId="0">
      <pane ySplit="1" topLeftCell="A20" activePane="bottomLeft" state="frozen"/>
      <selection pane="bottomLeft" activeCell="F11" sqref="F11:G11"/>
    </sheetView>
  </sheetViews>
  <sheetFormatPr defaultRowHeight="12.75" x14ac:dyDescent="0.2"/>
  <cols>
    <col min="1" max="1" width="18" customWidth="1"/>
    <col min="2" max="8" width="9.42578125" customWidth="1"/>
  </cols>
  <sheetData>
    <row r="1" spans="1:12" s="7" customFormat="1" ht="25.5" customHeight="1" thickBot="1" x14ac:dyDescent="0.25">
      <c r="A1" s="164" t="s">
        <v>474</v>
      </c>
      <c r="B1" s="165"/>
      <c r="C1" s="165"/>
      <c r="D1" s="165"/>
      <c r="E1" s="165"/>
      <c r="F1" s="165"/>
      <c r="G1" s="165"/>
      <c r="H1" s="166"/>
    </row>
    <row r="2" spans="1:12" s="7" customFormat="1" ht="25.5" customHeight="1" thickBot="1" x14ac:dyDescent="0.25">
      <c r="A2" s="170" t="s">
        <v>63</v>
      </c>
      <c r="B2" s="164" t="s">
        <v>14</v>
      </c>
      <c r="C2" s="165"/>
      <c r="D2" s="165"/>
      <c r="E2" s="165"/>
      <c r="F2" s="165"/>
      <c r="G2" s="165"/>
      <c r="H2" s="166"/>
    </row>
    <row r="3" spans="1:12" s="7" customFormat="1" ht="25.5" customHeight="1" thickBot="1" x14ac:dyDescent="0.25">
      <c r="A3" s="171"/>
      <c r="B3" s="164">
        <v>2016</v>
      </c>
      <c r="C3" s="165"/>
      <c r="D3" s="165"/>
      <c r="E3" s="164">
        <v>2017</v>
      </c>
      <c r="F3" s="165"/>
      <c r="G3" s="166"/>
      <c r="H3" s="170" t="s">
        <v>539</v>
      </c>
    </row>
    <row r="4" spans="1:12" s="7" customFormat="1" ht="25.5" customHeight="1" thickBot="1" x14ac:dyDescent="0.25">
      <c r="A4" s="176"/>
      <c r="B4" s="18" t="s">
        <v>135</v>
      </c>
      <c r="C4" s="19" t="s">
        <v>136</v>
      </c>
      <c r="D4" s="20" t="s">
        <v>10</v>
      </c>
      <c r="E4" s="117" t="s">
        <v>135</v>
      </c>
      <c r="F4" s="118" t="s">
        <v>136</v>
      </c>
      <c r="G4" s="132" t="s">
        <v>10</v>
      </c>
      <c r="H4" s="176"/>
    </row>
    <row r="5" spans="1:12" s="7" customFormat="1" ht="25.5" customHeight="1" x14ac:dyDescent="0.2">
      <c r="A5" s="26" t="s">
        <v>444</v>
      </c>
      <c r="B5" s="37">
        <v>78</v>
      </c>
      <c r="C5" s="36">
        <v>71</v>
      </c>
      <c r="D5" s="51">
        <f>B5+C5</f>
        <v>149</v>
      </c>
      <c r="E5" s="62">
        <v>87</v>
      </c>
      <c r="F5" s="55">
        <v>81</v>
      </c>
      <c r="G5" s="21">
        <f>F5+E5</f>
        <v>168</v>
      </c>
      <c r="H5" s="75">
        <f>G5-D5</f>
        <v>19</v>
      </c>
    </row>
    <row r="6" spans="1:12" s="7" customFormat="1" ht="25.5" customHeight="1" x14ac:dyDescent="0.2">
      <c r="A6" s="58" t="s">
        <v>445</v>
      </c>
      <c r="B6" s="35">
        <v>41</v>
      </c>
      <c r="C6" s="3">
        <v>53</v>
      </c>
      <c r="D6" s="52">
        <f t="shared" ref="D6:D35" si="0">B6+C6</f>
        <v>94</v>
      </c>
      <c r="E6" s="35">
        <v>43</v>
      </c>
      <c r="F6" s="3">
        <v>48</v>
      </c>
      <c r="G6" s="4">
        <f t="shared" ref="G6:G36" si="1">F6+E6</f>
        <v>91</v>
      </c>
      <c r="H6" s="66">
        <f t="shared" ref="H6:H36" si="2">G6-D6</f>
        <v>-3</v>
      </c>
    </row>
    <row r="7" spans="1:12" s="7" customFormat="1" ht="25.5" customHeight="1" x14ac:dyDescent="0.2">
      <c r="A7" s="58" t="s">
        <v>451</v>
      </c>
      <c r="B7" s="35">
        <v>41</v>
      </c>
      <c r="C7" s="3">
        <v>53</v>
      </c>
      <c r="D7" s="52">
        <f>B7+C7</f>
        <v>94</v>
      </c>
      <c r="E7" s="35">
        <v>42</v>
      </c>
      <c r="F7" s="3">
        <v>53</v>
      </c>
      <c r="G7" s="4">
        <f t="shared" si="1"/>
        <v>95</v>
      </c>
      <c r="H7" s="66">
        <f t="shared" si="2"/>
        <v>1</v>
      </c>
    </row>
    <row r="8" spans="1:12" s="7" customFormat="1" ht="25.5" customHeight="1" x14ac:dyDescent="0.2">
      <c r="A8" s="58" t="s">
        <v>446</v>
      </c>
      <c r="B8" s="35">
        <v>65</v>
      </c>
      <c r="C8" s="3">
        <v>56</v>
      </c>
      <c r="D8" s="52">
        <f t="shared" si="0"/>
        <v>121</v>
      </c>
      <c r="E8" s="35">
        <v>66</v>
      </c>
      <c r="F8" s="3">
        <v>59</v>
      </c>
      <c r="G8" s="4">
        <f t="shared" si="1"/>
        <v>125</v>
      </c>
      <c r="H8" s="66">
        <f t="shared" si="2"/>
        <v>4</v>
      </c>
      <c r="J8" s="155" t="s">
        <v>443</v>
      </c>
      <c r="K8" s="155"/>
      <c r="L8" s="155"/>
    </row>
    <row r="9" spans="1:12" s="7" customFormat="1" ht="25.5" customHeight="1" x14ac:dyDescent="0.2">
      <c r="A9" s="58" t="s">
        <v>447</v>
      </c>
      <c r="B9" s="35">
        <v>36</v>
      </c>
      <c r="C9" s="3">
        <v>37</v>
      </c>
      <c r="D9" s="52">
        <f t="shared" si="0"/>
        <v>73</v>
      </c>
      <c r="E9" s="35">
        <v>32</v>
      </c>
      <c r="F9" s="3">
        <v>33</v>
      </c>
      <c r="G9" s="4">
        <f t="shared" si="1"/>
        <v>65</v>
      </c>
      <c r="H9" s="66">
        <f t="shared" si="2"/>
        <v>-8</v>
      </c>
      <c r="J9" s="155"/>
      <c r="K9" s="155"/>
      <c r="L9" s="155"/>
    </row>
    <row r="10" spans="1:12" s="7" customFormat="1" ht="25.5" customHeight="1" x14ac:dyDescent="0.2">
      <c r="A10" s="58" t="s">
        <v>448</v>
      </c>
      <c r="B10" s="35">
        <v>50</v>
      </c>
      <c r="C10" s="3">
        <v>47</v>
      </c>
      <c r="D10" s="52">
        <f t="shared" si="0"/>
        <v>97</v>
      </c>
      <c r="E10" s="35">
        <v>51</v>
      </c>
      <c r="F10" s="3">
        <v>45</v>
      </c>
      <c r="G10" s="4">
        <f t="shared" si="1"/>
        <v>96</v>
      </c>
      <c r="H10" s="66">
        <f t="shared" si="2"/>
        <v>-1</v>
      </c>
    </row>
    <row r="11" spans="1:12" s="7" customFormat="1" ht="25.5" customHeight="1" x14ac:dyDescent="0.2">
      <c r="A11" s="58" t="s">
        <v>449</v>
      </c>
      <c r="B11" s="35">
        <v>23</v>
      </c>
      <c r="C11" s="3">
        <v>24</v>
      </c>
      <c r="D11" s="52">
        <f t="shared" si="0"/>
        <v>47</v>
      </c>
      <c r="E11" s="35">
        <v>28</v>
      </c>
      <c r="F11" s="3">
        <v>30</v>
      </c>
      <c r="G11" s="4">
        <f t="shared" si="1"/>
        <v>58</v>
      </c>
      <c r="H11" s="66">
        <f t="shared" si="2"/>
        <v>11</v>
      </c>
    </row>
    <row r="12" spans="1:12" s="7" customFormat="1" ht="25.5" customHeight="1" x14ac:dyDescent="0.2">
      <c r="A12" s="58" t="s">
        <v>450</v>
      </c>
      <c r="B12" s="35">
        <v>30</v>
      </c>
      <c r="C12" s="3">
        <v>39</v>
      </c>
      <c r="D12" s="52">
        <f t="shared" si="0"/>
        <v>69</v>
      </c>
      <c r="E12" s="35">
        <v>32</v>
      </c>
      <c r="F12" s="3">
        <v>42</v>
      </c>
      <c r="G12" s="4">
        <f t="shared" si="1"/>
        <v>74</v>
      </c>
      <c r="H12" s="66">
        <f t="shared" si="2"/>
        <v>5</v>
      </c>
    </row>
    <row r="13" spans="1:12" s="7" customFormat="1" ht="25.5" customHeight="1" x14ac:dyDescent="0.2">
      <c r="A13" s="58" t="s">
        <v>452</v>
      </c>
      <c r="B13" s="35">
        <v>120</v>
      </c>
      <c r="C13" s="3">
        <v>117</v>
      </c>
      <c r="D13" s="52">
        <f t="shared" si="0"/>
        <v>237</v>
      </c>
      <c r="E13" s="35">
        <v>112</v>
      </c>
      <c r="F13" s="3">
        <v>111</v>
      </c>
      <c r="G13" s="4">
        <f t="shared" si="1"/>
        <v>223</v>
      </c>
      <c r="H13" s="66">
        <f t="shared" si="2"/>
        <v>-14</v>
      </c>
    </row>
    <row r="14" spans="1:12" s="7" customFormat="1" ht="25.5" customHeight="1" x14ac:dyDescent="0.2">
      <c r="A14" s="58" t="s">
        <v>453</v>
      </c>
      <c r="B14" s="35">
        <v>56</v>
      </c>
      <c r="C14" s="3">
        <v>51</v>
      </c>
      <c r="D14" s="52">
        <f t="shared" si="0"/>
        <v>107</v>
      </c>
      <c r="E14" s="35">
        <v>60</v>
      </c>
      <c r="F14" s="3">
        <v>60</v>
      </c>
      <c r="G14" s="4">
        <f t="shared" si="1"/>
        <v>120</v>
      </c>
      <c r="H14" s="66">
        <f t="shared" si="2"/>
        <v>13</v>
      </c>
    </row>
    <row r="15" spans="1:12" s="7" customFormat="1" ht="25.5" customHeight="1" x14ac:dyDescent="0.2">
      <c r="A15" s="58" t="s">
        <v>454</v>
      </c>
      <c r="B15" s="35">
        <v>74</v>
      </c>
      <c r="C15" s="3">
        <v>81</v>
      </c>
      <c r="D15" s="52">
        <f t="shared" si="0"/>
        <v>155</v>
      </c>
      <c r="E15" s="35">
        <v>70</v>
      </c>
      <c r="F15" s="3">
        <v>79</v>
      </c>
      <c r="G15" s="4">
        <f t="shared" si="1"/>
        <v>149</v>
      </c>
      <c r="H15" s="66">
        <f t="shared" si="2"/>
        <v>-6</v>
      </c>
    </row>
    <row r="16" spans="1:12" s="7" customFormat="1" ht="25.5" customHeight="1" x14ac:dyDescent="0.2">
      <c r="A16" s="58" t="s">
        <v>471</v>
      </c>
      <c r="B16" s="35">
        <v>44</v>
      </c>
      <c r="C16" s="3">
        <v>50</v>
      </c>
      <c r="D16" s="52">
        <f>B16+C16</f>
        <v>94</v>
      </c>
      <c r="E16" s="35">
        <v>55</v>
      </c>
      <c r="F16" s="3">
        <v>52</v>
      </c>
      <c r="G16" s="4">
        <f t="shared" si="1"/>
        <v>107</v>
      </c>
      <c r="H16" s="66">
        <f t="shared" si="2"/>
        <v>13</v>
      </c>
    </row>
    <row r="17" spans="1:8" s="7" customFormat="1" ht="25.5" customHeight="1" x14ac:dyDescent="0.2">
      <c r="A17" s="58" t="s">
        <v>472</v>
      </c>
      <c r="B17" s="35">
        <v>18</v>
      </c>
      <c r="C17" s="3">
        <v>22</v>
      </c>
      <c r="D17" s="52">
        <f>B17+C17</f>
        <v>40</v>
      </c>
      <c r="E17" s="35">
        <v>17</v>
      </c>
      <c r="F17" s="3">
        <v>21</v>
      </c>
      <c r="G17" s="4">
        <f t="shared" si="1"/>
        <v>38</v>
      </c>
      <c r="H17" s="66">
        <f t="shared" si="2"/>
        <v>-2</v>
      </c>
    </row>
    <row r="18" spans="1:8" s="7" customFormat="1" ht="25.5" customHeight="1" x14ac:dyDescent="0.2">
      <c r="A18" s="58" t="s">
        <v>473</v>
      </c>
      <c r="B18" s="35">
        <v>93</v>
      </c>
      <c r="C18" s="3">
        <v>89</v>
      </c>
      <c r="D18" s="52">
        <f>B18+C18</f>
        <v>182</v>
      </c>
      <c r="E18" s="35">
        <v>95</v>
      </c>
      <c r="F18" s="3">
        <v>95</v>
      </c>
      <c r="G18" s="4">
        <f t="shared" si="1"/>
        <v>190</v>
      </c>
      <c r="H18" s="66">
        <f t="shared" si="2"/>
        <v>8</v>
      </c>
    </row>
    <row r="19" spans="1:8" s="7" customFormat="1" ht="25.5" customHeight="1" x14ac:dyDescent="0.2">
      <c r="A19" s="58" t="s">
        <v>455</v>
      </c>
      <c r="B19" s="35">
        <v>79</v>
      </c>
      <c r="C19" s="3">
        <v>67</v>
      </c>
      <c r="D19" s="52">
        <f t="shared" si="0"/>
        <v>146</v>
      </c>
      <c r="E19" s="35">
        <v>77</v>
      </c>
      <c r="F19" s="3">
        <v>76</v>
      </c>
      <c r="G19" s="4">
        <f t="shared" si="1"/>
        <v>153</v>
      </c>
      <c r="H19" s="66">
        <f t="shared" si="2"/>
        <v>7</v>
      </c>
    </row>
    <row r="20" spans="1:8" s="7" customFormat="1" ht="25.5" customHeight="1" x14ac:dyDescent="0.2">
      <c r="A20" s="58" t="s">
        <v>456</v>
      </c>
      <c r="B20" s="35">
        <v>73</v>
      </c>
      <c r="C20" s="3">
        <v>95</v>
      </c>
      <c r="D20" s="52">
        <f t="shared" si="0"/>
        <v>168</v>
      </c>
      <c r="E20" s="35">
        <v>72</v>
      </c>
      <c r="F20" s="3">
        <v>95</v>
      </c>
      <c r="G20" s="4">
        <f t="shared" si="1"/>
        <v>167</v>
      </c>
      <c r="H20" s="66">
        <f t="shared" si="2"/>
        <v>-1</v>
      </c>
    </row>
    <row r="21" spans="1:8" s="7" customFormat="1" ht="25.5" customHeight="1" x14ac:dyDescent="0.2">
      <c r="A21" s="58" t="s">
        <v>457</v>
      </c>
      <c r="B21" s="35">
        <v>47</v>
      </c>
      <c r="C21" s="3">
        <v>51</v>
      </c>
      <c r="D21" s="52">
        <f t="shared" si="0"/>
        <v>98</v>
      </c>
      <c r="E21" s="35">
        <v>43</v>
      </c>
      <c r="F21" s="3">
        <v>48</v>
      </c>
      <c r="G21" s="4">
        <f t="shared" si="1"/>
        <v>91</v>
      </c>
      <c r="H21" s="66">
        <f t="shared" si="2"/>
        <v>-7</v>
      </c>
    </row>
    <row r="22" spans="1:8" s="7" customFormat="1" ht="25.5" customHeight="1" x14ac:dyDescent="0.2">
      <c r="A22" s="58" t="s">
        <v>458</v>
      </c>
      <c r="B22" s="35">
        <v>1</v>
      </c>
      <c r="C22" s="3">
        <v>1</v>
      </c>
      <c r="D22" s="52">
        <f t="shared" si="0"/>
        <v>2</v>
      </c>
      <c r="E22" s="35">
        <v>0</v>
      </c>
      <c r="F22" s="3">
        <v>0</v>
      </c>
      <c r="G22" s="4">
        <f t="shared" si="1"/>
        <v>0</v>
      </c>
      <c r="H22" s="66">
        <f t="shared" si="2"/>
        <v>-2</v>
      </c>
    </row>
    <row r="23" spans="1:8" s="7" customFormat="1" ht="25.5" customHeight="1" x14ac:dyDescent="0.2">
      <c r="A23" s="58" t="s">
        <v>459</v>
      </c>
      <c r="B23" s="35">
        <v>74</v>
      </c>
      <c r="C23" s="3">
        <v>71</v>
      </c>
      <c r="D23" s="52">
        <f t="shared" si="0"/>
        <v>145</v>
      </c>
      <c r="E23" s="35">
        <v>69</v>
      </c>
      <c r="F23" s="3">
        <v>64</v>
      </c>
      <c r="G23" s="4">
        <f t="shared" si="1"/>
        <v>133</v>
      </c>
      <c r="H23" s="66">
        <f t="shared" si="2"/>
        <v>-12</v>
      </c>
    </row>
    <row r="24" spans="1:8" s="7" customFormat="1" ht="25.5" customHeight="1" x14ac:dyDescent="0.2">
      <c r="A24" s="58" t="s">
        <v>460</v>
      </c>
      <c r="B24" s="35">
        <v>74</v>
      </c>
      <c r="C24" s="3">
        <v>59</v>
      </c>
      <c r="D24" s="52">
        <f t="shared" si="0"/>
        <v>133</v>
      </c>
      <c r="E24" s="35">
        <v>74</v>
      </c>
      <c r="F24" s="3">
        <v>58</v>
      </c>
      <c r="G24" s="4">
        <f t="shared" si="1"/>
        <v>132</v>
      </c>
      <c r="H24" s="66">
        <f t="shared" si="2"/>
        <v>-1</v>
      </c>
    </row>
    <row r="25" spans="1:8" s="7" customFormat="1" ht="25.5" customHeight="1" x14ac:dyDescent="0.2">
      <c r="A25" s="58" t="s">
        <v>461</v>
      </c>
      <c r="B25" s="35">
        <v>45</v>
      </c>
      <c r="C25" s="3">
        <v>55</v>
      </c>
      <c r="D25" s="52">
        <f t="shared" si="0"/>
        <v>100</v>
      </c>
      <c r="E25" s="35">
        <v>43</v>
      </c>
      <c r="F25" s="3">
        <v>56</v>
      </c>
      <c r="G25" s="4">
        <f t="shared" si="1"/>
        <v>99</v>
      </c>
      <c r="H25" s="66">
        <f t="shared" si="2"/>
        <v>-1</v>
      </c>
    </row>
    <row r="26" spans="1:8" s="7" customFormat="1" ht="25.5" customHeight="1" x14ac:dyDescent="0.2">
      <c r="A26" s="58" t="s">
        <v>462</v>
      </c>
      <c r="B26" s="35">
        <v>38</v>
      </c>
      <c r="C26" s="3">
        <v>43</v>
      </c>
      <c r="D26" s="52">
        <f t="shared" si="0"/>
        <v>81</v>
      </c>
      <c r="E26" s="35">
        <v>44</v>
      </c>
      <c r="F26" s="3">
        <v>48</v>
      </c>
      <c r="G26" s="4">
        <f t="shared" si="1"/>
        <v>92</v>
      </c>
      <c r="H26" s="66">
        <f t="shared" si="2"/>
        <v>11</v>
      </c>
    </row>
    <row r="27" spans="1:8" s="7" customFormat="1" ht="25.5" customHeight="1" x14ac:dyDescent="0.2">
      <c r="A27" s="58" t="s">
        <v>43</v>
      </c>
      <c r="B27" s="35">
        <v>41</v>
      </c>
      <c r="C27" s="3">
        <v>38</v>
      </c>
      <c r="D27" s="52">
        <f t="shared" si="0"/>
        <v>79</v>
      </c>
      <c r="E27" s="35">
        <v>42</v>
      </c>
      <c r="F27" s="3">
        <v>40</v>
      </c>
      <c r="G27" s="4">
        <f t="shared" si="1"/>
        <v>82</v>
      </c>
      <c r="H27" s="66">
        <f t="shared" si="2"/>
        <v>3</v>
      </c>
    </row>
    <row r="28" spans="1:8" s="7" customFormat="1" ht="25.5" customHeight="1" x14ac:dyDescent="0.2">
      <c r="A28" s="58" t="s">
        <v>463</v>
      </c>
      <c r="B28" s="35">
        <v>130</v>
      </c>
      <c r="C28" s="3">
        <v>139</v>
      </c>
      <c r="D28" s="52">
        <f t="shared" si="0"/>
        <v>269</v>
      </c>
      <c r="E28" s="35">
        <v>131</v>
      </c>
      <c r="F28" s="3">
        <v>146</v>
      </c>
      <c r="G28" s="4">
        <f t="shared" si="1"/>
        <v>277</v>
      </c>
      <c r="H28" s="66">
        <f t="shared" si="2"/>
        <v>8</v>
      </c>
    </row>
    <row r="29" spans="1:8" s="7" customFormat="1" ht="25.5" customHeight="1" x14ac:dyDescent="0.2">
      <c r="A29" s="58" t="s">
        <v>464</v>
      </c>
      <c r="B29" s="35">
        <v>83</v>
      </c>
      <c r="C29" s="3">
        <v>92</v>
      </c>
      <c r="D29" s="52">
        <f t="shared" si="0"/>
        <v>175</v>
      </c>
      <c r="E29" s="35">
        <v>87</v>
      </c>
      <c r="F29" s="3">
        <v>96</v>
      </c>
      <c r="G29" s="4">
        <f t="shared" si="1"/>
        <v>183</v>
      </c>
      <c r="H29" s="66">
        <f t="shared" si="2"/>
        <v>8</v>
      </c>
    </row>
    <row r="30" spans="1:8" s="7" customFormat="1" ht="25.5" customHeight="1" x14ac:dyDescent="0.2">
      <c r="A30" s="58" t="s">
        <v>465</v>
      </c>
      <c r="B30" s="35">
        <v>26</v>
      </c>
      <c r="C30" s="3">
        <v>23</v>
      </c>
      <c r="D30" s="52">
        <f t="shared" si="0"/>
        <v>49</v>
      </c>
      <c r="E30" s="35">
        <v>28</v>
      </c>
      <c r="F30" s="3">
        <v>27</v>
      </c>
      <c r="G30" s="4">
        <f t="shared" si="1"/>
        <v>55</v>
      </c>
      <c r="H30" s="66">
        <f t="shared" si="2"/>
        <v>6</v>
      </c>
    </row>
    <row r="31" spans="1:8" s="7" customFormat="1" ht="25.5" customHeight="1" x14ac:dyDescent="0.2">
      <c r="A31" s="58" t="s">
        <v>466</v>
      </c>
      <c r="B31" s="35">
        <v>46</v>
      </c>
      <c r="C31" s="3">
        <v>48</v>
      </c>
      <c r="D31" s="52">
        <f t="shared" si="0"/>
        <v>94</v>
      </c>
      <c r="E31" s="35">
        <v>66</v>
      </c>
      <c r="F31" s="3">
        <v>61</v>
      </c>
      <c r="G31" s="4">
        <f t="shared" si="1"/>
        <v>127</v>
      </c>
      <c r="H31" s="66">
        <f t="shared" si="2"/>
        <v>33</v>
      </c>
    </row>
    <row r="32" spans="1:8" s="7" customFormat="1" ht="25.5" customHeight="1" x14ac:dyDescent="0.2">
      <c r="A32" s="58" t="s">
        <v>467</v>
      </c>
      <c r="B32" s="35">
        <v>85</v>
      </c>
      <c r="C32" s="3">
        <v>87</v>
      </c>
      <c r="D32" s="52">
        <f t="shared" si="0"/>
        <v>172</v>
      </c>
      <c r="E32" s="35">
        <v>88</v>
      </c>
      <c r="F32" s="3">
        <v>85</v>
      </c>
      <c r="G32" s="4">
        <f t="shared" si="1"/>
        <v>173</v>
      </c>
      <c r="H32" s="66">
        <f t="shared" si="2"/>
        <v>1</v>
      </c>
    </row>
    <row r="33" spans="1:8" s="7" customFormat="1" ht="25.5" customHeight="1" x14ac:dyDescent="0.2">
      <c r="A33" s="58" t="s">
        <v>468</v>
      </c>
      <c r="B33" s="35">
        <v>80</v>
      </c>
      <c r="C33" s="3">
        <v>76</v>
      </c>
      <c r="D33" s="52">
        <f t="shared" si="0"/>
        <v>156</v>
      </c>
      <c r="E33" s="35">
        <v>77</v>
      </c>
      <c r="F33" s="3">
        <v>78</v>
      </c>
      <c r="G33" s="4">
        <f t="shared" si="1"/>
        <v>155</v>
      </c>
      <c r="H33" s="66">
        <f t="shared" si="2"/>
        <v>-1</v>
      </c>
    </row>
    <row r="34" spans="1:8" s="7" customFormat="1" ht="25.5" customHeight="1" x14ac:dyDescent="0.2">
      <c r="A34" s="58" t="s">
        <v>469</v>
      </c>
      <c r="B34" s="35">
        <v>56</v>
      </c>
      <c r="C34" s="3">
        <v>51</v>
      </c>
      <c r="D34" s="52">
        <f t="shared" si="0"/>
        <v>107</v>
      </c>
      <c r="E34" s="35">
        <v>59</v>
      </c>
      <c r="F34" s="3">
        <v>51</v>
      </c>
      <c r="G34" s="4">
        <f t="shared" si="1"/>
        <v>110</v>
      </c>
      <c r="H34" s="66">
        <f t="shared" si="2"/>
        <v>3</v>
      </c>
    </row>
    <row r="35" spans="1:8" s="7" customFormat="1" ht="25.5" customHeight="1" thickBot="1" x14ac:dyDescent="0.25">
      <c r="A35" s="59" t="s">
        <v>470</v>
      </c>
      <c r="B35" s="49">
        <v>66</v>
      </c>
      <c r="C35" s="17">
        <v>57</v>
      </c>
      <c r="D35" s="53">
        <f t="shared" si="0"/>
        <v>123</v>
      </c>
      <c r="E35" s="130">
        <v>72</v>
      </c>
      <c r="F35" s="27">
        <v>59</v>
      </c>
      <c r="G35" s="8">
        <f t="shared" si="1"/>
        <v>131</v>
      </c>
      <c r="H35" s="69">
        <f t="shared" si="2"/>
        <v>8</v>
      </c>
    </row>
    <row r="36" spans="1:8" s="7" customFormat="1" ht="25.5" customHeight="1" thickBot="1" x14ac:dyDescent="0.25">
      <c r="A36" s="39" t="s">
        <v>23</v>
      </c>
      <c r="B36" s="18">
        <f>SUM(B5:B35)</f>
        <v>1813</v>
      </c>
      <c r="C36" s="19">
        <f>SUM(C5:C35)</f>
        <v>1843</v>
      </c>
      <c r="D36" s="38">
        <f t="shared" ref="D36" si="3">B36+C36</f>
        <v>3656</v>
      </c>
      <c r="E36" s="121">
        <f>SUM(E5:E35)</f>
        <v>1862</v>
      </c>
      <c r="F36" s="30">
        <f>SUM(F5:F35)</f>
        <v>1897</v>
      </c>
      <c r="G36" s="122">
        <f t="shared" si="1"/>
        <v>3759</v>
      </c>
      <c r="H36" s="39">
        <f t="shared" si="2"/>
        <v>103</v>
      </c>
    </row>
  </sheetData>
  <mergeCells count="7">
    <mergeCell ref="A2:A4"/>
    <mergeCell ref="J8:L9"/>
    <mergeCell ref="B2:H2"/>
    <mergeCell ref="A1:H1"/>
    <mergeCell ref="B3:D3"/>
    <mergeCell ref="H3:H4"/>
    <mergeCell ref="E3:G3"/>
  </mergeCells>
  <hyperlinks>
    <hyperlink ref="J8:L9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workbookViewId="0">
      <pane ySplit="1" topLeftCell="A29" activePane="bottomLeft" state="frozen"/>
      <selection pane="bottomLeft" activeCell="P12" sqref="P12"/>
    </sheetView>
  </sheetViews>
  <sheetFormatPr defaultRowHeight="12.75" x14ac:dyDescent="0.2"/>
  <cols>
    <col min="1" max="1" width="17.28515625" customWidth="1"/>
    <col min="2" max="8" width="10.140625" customWidth="1"/>
  </cols>
  <sheetData>
    <row r="1" spans="1:12" s="7" customFormat="1" ht="25.5" customHeight="1" thickBot="1" x14ac:dyDescent="0.25">
      <c r="A1" s="164" t="s">
        <v>476</v>
      </c>
      <c r="B1" s="165"/>
      <c r="C1" s="165"/>
      <c r="D1" s="165"/>
      <c r="E1" s="165"/>
      <c r="F1" s="165"/>
      <c r="G1" s="165"/>
      <c r="H1" s="166"/>
    </row>
    <row r="2" spans="1:12" s="7" customFormat="1" ht="25.5" customHeight="1" thickBot="1" x14ac:dyDescent="0.25">
      <c r="A2" s="172" t="s">
        <v>63</v>
      </c>
      <c r="B2" s="164" t="s">
        <v>14</v>
      </c>
      <c r="C2" s="165"/>
      <c r="D2" s="165"/>
      <c r="E2" s="165"/>
      <c r="F2" s="165"/>
      <c r="G2" s="165"/>
      <c r="H2" s="166"/>
    </row>
    <row r="3" spans="1:12" s="7" customFormat="1" ht="25.5" customHeight="1" thickBot="1" x14ac:dyDescent="0.25">
      <c r="A3" s="171"/>
      <c r="B3" s="164">
        <v>2016</v>
      </c>
      <c r="C3" s="165"/>
      <c r="D3" s="165"/>
      <c r="E3" s="164">
        <v>2017</v>
      </c>
      <c r="F3" s="165"/>
      <c r="G3" s="165"/>
      <c r="H3" s="170" t="s">
        <v>539</v>
      </c>
    </row>
    <row r="4" spans="1:12" s="7" customFormat="1" ht="25.5" customHeight="1" thickBot="1" x14ac:dyDescent="0.25">
      <c r="A4" s="174"/>
      <c r="B4" s="18" t="s">
        <v>135</v>
      </c>
      <c r="C4" s="19" t="s">
        <v>136</v>
      </c>
      <c r="D4" s="20" t="s">
        <v>10</v>
      </c>
      <c r="E4" s="76" t="s">
        <v>135</v>
      </c>
      <c r="F4" s="29" t="s">
        <v>136</v>
      </c>
      <c r="G4" s="22" t="s">
        <v>10</v>
      </c>
      <c r="H4" s="176"/>
      <c r="J4" s="155" t="s">
        <v>443</v>
      </c>
      <c r="K4" s="155"/>
      <c r="L4" s="155"/>
    </row>
    <row r="5" spans="1:12" s="7" customFormat="1" ht="25.5" customHeight="1" x14ac:dyDescent="0.2">
      <c r="A5" s="51" t="s">
        <v>274</v>
      </c>
      <c r="B5" s="62">
        <v>317</v>
      </c>
      <c r="C5" s="55">
        <v>313</v>
      </c>
      <c r="D5" s="63">
        <f>B5+C5</f>
        <v>630</v>
      </c>
      <c r="E5" s="134">
        <v>310</v>
      </c>
      <c r="F5" s="135">
        <v>310</v>
      </c>
      <c r="G5" s="21">
        <f>F5+E5</f>
        <v>620</v>
      </c>
      <c r="H5" s="75">
        <f>G5-D5</f>
        <v>-10</v>
      </c>
      <c r="J5" s="155"/>
      <c r="K5" s="155"/>
      <c r="L5" s="155"/>
    </row>
    <row r="6" spans="1:12" s="7" customFormat="1" ht="25.5" customHeight="1" x14ac:dyDescent="0.2">
      <c r="A6" s="52" t="s">
        <v>477</v>
      </c>
      <c r="B6" s="35">
        <v>65</v>
      </c>
      <c r="C6" s="3">
        <v>58</v>
      </c>
      <c r="D6" s="44">
        <f t="shared" ref="D6:D37" si="0">B6+C6</f>
        <v>123</v>
      </c>
      <c r="E6" s="136">
        <v>71</v>
      </c>
      <c r="F6" s="133">
        <v>73</v>
      </c>
      <c r="G6" s="4">
        <f t="shared" ref="G6:G38" si="1">F6+E6</f>
        <v>144</v>
      </c>
      <c r="H6" s="66">
        <f t="shared" ref="H6:H38" si="2">G6-D6</f>
        <v>21</v>
      </c>
    </row>
    <row r="7" spans="1:12" s="7" customFormat="1" ht="25.5" customHeight="1" x14ac:dyDescent="0.2">
      <c r="A7" s="52" t="s">
        <v>478</v>
      </c>
      <c r="B7" s="35">
        <v>185</v>
      </c>
      <c r="C7" s="3">
        <v>171</v>
      </c>
      <c r="D7" s="44">
        <f t="shared" si="0"/>
        <v>356</v>
      </c>
      <c r="E7" s="136">
        <v>185</v>
      </c>
      <c r="F7" s="133">
        <v>170</v>
      </c>
      <c r="G7" s="4">
        <f t="shared" si="1"/>
        <v>355</v>
      </c>
      <c r="H7" s="66">
        <f t="shared" si="2"/>
        <v>-1</v>
      </c>
    </row>
    <row r="8" spans="1:12" s="7" customFormat="1" ht="25.5" customHeight="1" x14ac:dyDescent="0.2">
      <c r="A8" s="52" t="s">
        <v>505</v>
      </c>
      <c r="B8" s="35">
        <v>40</v>
      </c>
      <c r="C8" s="3">
        <v>46</v>
      </c>
      <c r="D8" s="44">
        <f>B8+C8</f>
        <v>86</v>
      </c>
      <c r="E8" s="136">
        <v>45</v>
      </c>
      <c r="F8" s="133">
        <v>48</v>
      </c>
      <c r="G8" s="4">
        <f t="shared" si="1"/>
        <v>93</v>
      </c>
      <c r="H8" s="66">
        <f t="shared" si="2"/>
        <v>7</v>
      </c>
    </row>
    <row r="9" spans="1:12" s="7" customFormat="1" ht="25.5" customHeight="1" x14ac:dyDescent="0.2">
      <c r="A9" s="52" t="s">
        <v>506</v>
      </c>
      <c r="B9" s="35">
        <v>114</v>
      </c>
      <c r="C9" s="3">
        <v>99</v>
      </c>
      <c r="D9" s="44">
        <f>B9+C9</f>
        <v>213</v>
      </c>
      <c r="E9" s="136">
        <v>115</v>
      </c>
      <c r="F9" s="133">
        <v>99</v>
      </c>
      <c r="G9" s="4">
        <f t="shared" si="1"/>
        <v>214</v>
      </c>
      <c r="H9" s="66">
        <f t="shared" si="2"/>
        <v>1</v>
      </c>
    </row>
    <row r="10" spans="1:12" s="7" customFormat="1" ht="25.5" customHeight="1" x14ac:dyDescent="0.2">
      <c r="A10" s="52" t="s">
        <v>507</v>
      </c>
      <c r="B10" s="35">
        <v>71</v>
      </c>
      <c r="C10" s="3">
        <v>71</v>
      </c>
      <c r="D10" s="44">
        <f>B10+C10</f>
        <v>142</v>
      </c>
      <c r="E10" s="136">
        <v>65</v>
      </c>
      <c r="F10" s="133">
        <v>68</v>
      </c>
      <c r="G10" s="4">
        <f t="shared" si="1"/>
        <v>133</v>
      </c>
      <c r="H10" s="66">
        <f t="shared" si="2"/>
        <v>-9</v>
      </c>
    </row>
    <row r="11" spans="1:12" s="7" customFormat="1" ht="25.5" customHeight="1" x14ac:dyDescent="0.2">
      <c r="A11" s="52" t="s">
        <v>479</v>
      </c>
      <c r="B11" s="35">
        <v>249</v>
      </c>
      <c r="C11" s="3">
        <v>234</v>
      </c>
      <c r="D11" s="44">
        <f>B11+C11</f>
        <v>483</v>
      </c>
      <c r="E11" s="136">
        <v>259</v>
      </c>
      <c r="F11" s="133">
        <v>244</v>
      </c>
      <c r="G11" s="4">
        <f t="shared" si="1"/>
        <v>503</v>
      </c>
      <c r="H11" s="66">
        <f t="shared" si="2"/>
        <v>20</v>
      </c>
    </row>
    <row r="12" spans="1:12" s="7" customFormat="1" ht="25.5" customHeight="1" x14ac:dyDescent="0.2">
      <c r="A12" s="52" t="s">
        <v>480</v>
      </c>
      <c r="B12" s="35">
        <v>166</v>
      </c>
      <c r="C12" s="3">
        <v>148</v>
      </c>
      <c r="D12" s="44">
        <f t="shared" si="0"/>
        <v>314</v>
      </c>
      <c r="E12" s="136">
        <v>166</v>
      </c>
      <c r="F12" s="133">
        <v>154</v>
      </c>
      <c r="G12" s="4">
        <f t="shared" si="1"/>
        <v>320</v>
      </c>
      <c r="H12" s="66">
        <f t="shared" si="2"/>
        <v>6</v>
      </c>
    </row>
    <row r="13" spans="1:12" s="7" customFormat="1" ht="25.5" customHeight="1" x14ac:dyDescent="0.2">
      <c r="A13" s="52" t="s">
        <v>481</v>
      </c>
      <c r="B13" s="35">
        <v>81</v>
      </c>
      <c r="C13" s="3">
        <v>79</v>
      </c>
      <c r="D13" s="44">
        <f t="shared" si="0"/>
        <v>160</v>
      </c>
      <c r="E13" s="136">
        <v>80</v>
      </c>
      <c r="F13" s="133">
        <v>84</v>
      </c>
      <c r="G13" s="4">
        <f t="shared" si="1"/>
        <v>164</v>
      </c>
      <c r="H13" s="66">
        <f t="shared" si="2"/>
        <v>4</v>
      </c>
    </row>
    <row r="14" spans="1:12" s="7" customFormat="1" ht="25.5" customHeight="1" x14ac:dyDescent="0.2">
      <c r="A14" s="52" t="s">
        <v>482</v>
      </c>
      <c r="B14" s="35">
        <v>93</v>
      </c>
      <c r="C14" s="3">
        <v>99</v>
      </c>
      <c r="D14" s="44">
        <f t="shared" si="0"/>
        <v>192</v>
      </c>
      <c r="E14" s="136">
        <v>87</v>
      </c>
      <c r="F14" s="133">
        <v>98</v>
      </c>
      <c r="G14" s="4">
        <f t="shared" si="1"/>
        <v>185</v>
      </c>
      <c r="H14" s="66">
        <f t="shared" si="2"/>
        <v>-7</v>
      </c>
    </row>
    <row r="15" spans="1:12" s="7" customFormat="1" ht="25.5" customHeight="1" x14ac:dyDescent="0.2">
      <c r="A15" s="52" t="s">
        <v>483</v>
      </c>
      <c r="B15" s="35">
        <v>217</v>
      </c>
      <c r="C15" s="3">
        <v>178</v>
      </c>
      <c r="D15" s="44">
        <f t="shared" si="0"/>
        <v>395</v>
      </c>
      <c r="E15" s="136">
        <v>199</v>
      </c>
      <c r="F15" s="133">
        <v>166</v>
      </c>
      <c r="G15" s="4">
        <f t="shared" si="1"/>
        <v>365</v>
      </c>
      <c r="H15" s="66">
        <f t="shared" si="2"/>
        <v>-30</v>
      </c>
    </row>
    <row r="16" spans="1:12" s="7" customFormat="1" ht="25.5" customHeight="1" x14ac:dyDescent="0.2">
      <c r="A16" s="52" t="s">
        <v>484</v>
      </c>
      <c r="B16" s="35">
        <v>77</v>
      </c>
      <c r="C16" s="3">
        <v>84</v>
      </c>
      <c r="D16" s="44">
        <f t="shared" si="0"/>
        <v>161</v>
      </c>
      <c r="E16" s="136">
        <v>70</v>
      </c>
      <c r="F16" s="133">
        <v>75</v>
      </c>
      <c r="G16" s="4">
        <f t="shared" si="1"/>
        <v>145</v>
      </c>
      <c r="H16" s="66">
        <f t="shared" si="2"/>
        <v>-16</v>
      </c>
    </row>
    <row r="17" spans="1:8" s="7" customFormat="1" ht="25.5" customHeight="1" x14ac:dyDescent="0.2">
      <c r="A17" s="52" t="s">
        <v>485</v>
      </c>
      <c r="B17" s="35">
        <v>58</v>
      </c>
      <c r="C17" s="3">
        <v>64</v>
      </c>
      <c r="D17" s="44">
        <f t="shared" si="0"/>
        <v>122</v>
      </c>
      <c r="E17" s="136">
        <v>60</v>
      </c>
      <c r="F17" s="133">
        <v>70</v>
      </c>
      <c r="G17" s="4">
        <f t="shared" si="1"/>
        <v>130</v>
      </c>
      <c r="H17" s="66">
        <f t="shared" si="2"/>
        <v>8</v>
      </c>
    </row>
    <row r="18" spans="1:8" s="7" customFormat="1" ht="25.5" customHeight="1" x14ac:dyDescent="0.2">
      <c r="A18" s="52" t="s">
        <v>486</v>
      </c>
      <c r="B18" s="35">
        <v>473</v>
      </c>
      <c r="C18" s="3">
        <v>438</v>
      </c>
      <c r="D18" s="44">
        <f t="shared" si="0"/>
        <v>911</v>
      </c>
      <c r="E18" s="136">
        <v>458</v>
      </c>
      <c r="F18" s="133">
        <v>423</v>
      </c>
      <c r="G18" s="4">
        <f t="shared" si="1"/>
        <v>881</v>
      </c>
      <c r="H18" s="66">
        <f t="shared" si="2"/>
        <v>-30</v>
      </c>
    </row>
    <row r="19" spans="1:8" s="7" customFormat="1" ht="25.5" customHeight="1" x14ac:dyDescent="0.2">
      <c r="A19" s="52" t="s">
        <v>487</v>
      </c>
      <c r="B19" s="35">
        <v>54</v>
      </c>
      <c r="C19" s="3">
        <v>57</v>
      </c>
      <c r="D19" s="44">
        <f t="shared" si="0"/>
        <v>111</v>
      </c>
      <c r="E19" s="136">
        <v>58</v>
      </c>
      <c r="F19" s="133">
        <v>56</v>
      </c>
      <c r="G19" s="4">
        <f t="shared" si="1"/>
        <v>114</v>
      </c>
      <c r="H19" s="66">
        <f t="shared" si="2"/>
        <v>3</v>
      </c>
    </row>
    <row r="20" spans="1:8" s="7" customFormat="1" ht="25.5" customHeight="1" x14ac:dyDescent="0.2">
      <c r="A20" s="52" t="s">
        <v>488</v>
      </c>
      <c r="B20" s="35">
        <v>70</v>
      </c>
      <c r="C20" s="3">
        <v>63</v>
      </c>
      <c r="D20" s="44">
        <f t="shared" si="0"/>
        <v>133</v>
      </c>
      <c r="E20" s="136">
        <v>74</v>
      </c>
      <c r="F20" s="133">
        <v>70</v>
      </c>
      <c r="G20" s="4">
        <f t="shared" si="1"/>
        <v>144</v>
      </c>
      <c r="H20" s="66">
        <f t="shared" si="2"/>
        <v>11</v>
      </c>
    </row>
    <row r="21" spans="1:8" s="7" customFormat="1" ht="25.5" customHeight="1" x14ac:dyDescent="0.2">
      <c r="A21" s="52" t="s">
        <v>489</v>
      </c>
      <c r="B21" s="35">
        <v>113</v>
      </c>
      <c r="C21" s="3">
        <v>100</v>
      </c>
      <c r="D21" s="44">
        <f t="shared" si="0"/>
        <v>213</v>
      </c>
      <c r="E21" s="136">
        <v>105</v>
      </c>
      <c r="F21" s="133">
        <v>103</v>
      </c>
      <c r="G21" s="4">
        <f t="shared" si="1"/>
        <v>208</v>
      </c>
      <c r="H21" s="66">
        <f t="shared" si="2"/>
        <v>-5</v>
      </c>
    </row>
    <row r="22" spans="1:8" s="7" customFormat="1" ht="25.5" customHeight="1" x14ac:dyDescent="0.2">
      <c r="A22" s="52" t="s">
        <v>490</v>
      </c>
      <c r="B22" s="35">
        <v>171</v>
      </c>
      <c r="C22" s="3">
        <v>169</v>
      </c>
      <c r="D22" s="44">
        <f t="shared" si="0"/>
        <v>340</v>
      </c>
      <c r="E22" s="136">
        <v>178</v>
      </c>
      <c r="F22" s="133">
        <v>173</v>
      </c>
      <c r="G22" s="4">
        <f t="shared" si="1"/>
        <v>351</v>
      </c>
      <c r="H22" s="66">
        <f t="shared" si="2"/>
        <v>11</v>
      </c>
    </row>
    <row r="23" spans="1:8" s="7" customFormat="1" ht="25.5" customHeight="1" x14ac:dyDescent="0.2">
      <c r="A23" s="52" t="s">
        <v>491</v>
      </c>
      <c r="B23" s="35">
        <v>260</v>
      </c>
      <c r="C23" s="3">
        <v>223</v>
      </c>
      <c r="D23" s="44">
        <f t="shared" si="0"/>
        <v>483</v>
      </c>
      <c r="E23" s="136">
        <v>255</v>
      </c>
      <c r="F23" s="133">
        <v>230</v>
      </c>
      <c r="G23" s="4">
        <f t="shared" si="1"/>
        <v>485</v>
      </c>
      <c r="H23" s="66">
        <f t="shared" si="2"/>
        <v>2</v>
      </c>
    </row>
    <row r="24" spans="1:8" s="7" customFormat="1" ht="25.5" customHeight="1" x14ac:dyDescent="0.2">
      <c r="A24" s="52" t="s">
        <v>492</v>
      </c>
      <c r="B24" s="35">
        <v>236</v>
      </c>
      <c r="C24" s="3">
        <v>220</v>
      </c>
      <c r="D24" s="44">
        <f t="shared" si="0"/>
        <v>456</v>
      </c>
      <c r="E24" s="136">
        <v>226</v>
      </c>
      <c r="F24" s="133">
        <v>211</v>
      </c>
      <c r="G24" s="4">
        <f t="shared" si="1"/>
        <v>437</v>
      </c>
      <c r="H24" s="66">
        <f t="shared" si="2"/>
        <v>-19</v>
      </c>
    </row>
    <row r="25" spans="1:8" s="7" customFormat="1" ht="25.5" customHeight="1" x14ac:dyDescent="0.2">
      <c r="A25" s="52" t="s">
        <v>493</v>
      </c>
      <c r="B25" s="35">
        <v>82</v>
      </c>
      <c r="C25" s="3">
        <v>61</v>
      </c>
      <c r="D25" s="44">
        <f>B25+C25</f>
        <v>143</v>
      </c>
      <c r="E25" s="136">
        <v>76</v>
      </c>
      <c r="F25" s="133">
        <v>56</v>
      </c>
      <c r="G25" s="4">
        <f t="shared" si="1"/>
        <v>132</v>
      </c>
      <c r="H25" s="66">
        <f t="shared" si="2"/>
        <v>-11</v>
      </c>
    </row>
    <row r="26" spans="1:8" s="7" customFormat="1" ht="25.5" customHeight="1" x14ac:dyDescent="0.2">
      <c r="A26" s="52" t="s">
        <v>306</v>
      </c>
      <c r="B26" s="35">
        <v>59</v>
      </c>
      <c r="C26" s="3">
        <v>60</v>
      </c>
      <c r="D26" s="44">
        <f t="shared" si="0"/>
        <v>119</v>
      </c>
      <c r="E26" s="136">
        <v>61</v>
      </c>
      <c r="F26" s="133">
        <v>61</v>
      </c>
      <c r="G26" s="4">
        <f t="shared" si="1"/>
        <v>122</v>
      </c>
      <c r="H26" s="66">
        <f t="shared" si="2"/>
        <v>3</v>
      </c>
    </row>
    <row r="27" spans="1:8" s="7" customFormat="1" ht="25.5" customHeight="1" x14ac:dyDescent="0.2">
      <c r="A27" s="52" t="s">
        <v>494</v>
      </c>
      <c r="B27" s="35">
        <v>73</v>
      </c>
      <c r="C27" s="3">
        <v>68</v>
      </c>
      <c r="D27" s="44">
        <f t="shared" si="0"/>
        <v>141</v>
      </c>
      <c r="E27" s="136">
        <v>74</v>
      </c>
      <c r="F27" s="133">
        <v>74</v>
      </c>
      <c r="G27" s="4">
        <f t="shared" si="1"/>
        <v>148</v>
      </c>
      <c r="H27" s="66">
        <f t="shared" si="2"/>
        <v>7</v>
      </c>
    </row>
    <row r="28" spans="1:8" s="7" customFormat="1" ht="25.5" customHeight="1" x14ac:dyDescent="0.2">
      <c r="A28" s="52" t="s">
        <v>495</v>
      </c>
      <c r="B28" s="35">
        <v>80</v>
      </c>
      <c r="C28" s="3">
        <v>74</v>
      </c>
      <c r="D28" s="44">
        <f t="shared" si="0"/>
        <v>154</v>
      </c>
      <c r="E28" s="136">
        <v>77</v>
      </c>
      <c r="F28" s="133">
        <v>67</v>
      </c>
      <c r="G28" s="4">
        <f t="shared" si="1"/>
        <v>144</v>
      </c>
      <c r="H28" s="66">
        <f t="shared" si="2"/>
        <v>-10</v>
      </c>
    </row>
    <row r="29" spans="1:8" s="7" customFormat="1" ht="25.5" customHeight="1" x14ac:dyDescent="0.2">
      <c r="A29" s="52" t="s">
        <v>496</v>
      </c>
      <c r="B29" s="35">
        <v>85</v>
      </c>
      <c r="C29" s="3">
        <v>96</v>
      </c>
      <c r="D29" s="44">
        <f t="shared" si="0"/>
        <v>181</v>
      </c>
      <c r="E29" s="136">
        <v>85</v>
      </c>
      <c r="F29" s="133">
        <v>95</v>
      </c>
      <c r="G29" s="4">
        <f t="shared" si="1"/>
        <v>180</v>
      </c>
      <c r="H29" s="66">
        <f t="shared" si="2"/>
        <v>-1</v>
      </c>
    </row>
    <row r="30" spans="1:8" s="7" customFormat="1" ht="25.5" customHeight="1" x14ac:dyDescent="0.2">
      <c r="A30" s="52" t="s">
        <v>497</v>
      </c>
      <c r="B30" s="35">
        <v>35</v>
      </c>
      <c r="C30" s="3">
        <v>50</v>
      </c>
      <c r="D30" s="44">
        <f t="shared" si="0"/>
        <v>85</v>
      </c>
      <c r="E30" s="136">
        <v>34</v>
      </c>
      <c r="F30" s="133">
        <v>48</v>
      </c>
      <c r="G30" s="4">
        <f t="shared" si="1"/>
        <v>82</v>
      </c>
      <c r="H30" s="66">
        <f t="shared" si="2"/>
        <v>-3</v>
      </c>
    </row>
    <row r="31" spans="1:8" s="7" customFormat="1" ht="25.5" customHeight="1" x14ac:dyDescent="0.2">
      <c r="A31" s="52" t="s">
        <v>498</v>
      </c>
      <c r="B31" s="35">
        <v>77</v>
      </c>
      <c r="C31" s="3">
        <v>86</v>
      </c>
      <c r="D31" s="44">
        <f t="shared" si="0"/>
        <v>163</v>
      </c>
      <c r="E31" s="136">
        <v>79</v>
      </c>
      <c r="F31" s="133">
        <v>91</v>
      </c>
      <c r="G31" s="4">
        <f t="shared" si="1"/>
        <v>170</v>
      </c>
      <c r="H31" s="66">
        <f t="shared" si="2"/>
        <v>7</v>
      </c>
    </row>
    <row r="32" spans="1:8" s="7" customFormat="1" ht="25.5" customHeight="1" x14ac:dyDescent="0.2">
      <c r="A32" s="52" t="s">
        <v>499</v>
      </c>
      <c r="B32" s="35">
        <v>129</v>
      </c>
      <c r="C32" s="3">
        <v>128</v>
      </c>
      <c r="D32" s="44">
        <f t="shared" si="0"/>
        <v>257</v>
      </c>
      <c r="E32" s="136">
        <v>125</v>
      </c>
      <c r="F32" s="133">
        <v>124</v>
      </c>
      <c r="G32" s="4">
        <f t="shared" si="1"/>
        <v>249</v>
      </c>
      <c r="H32" s="66">
        <f t="shared" si="2"/>
        <v>-8</v>
      </c>
    </row>
    <row r="33" spans="1:8" s="7" customFormat="1" ht="25.5" customHeight="1" x14ac:dyDescent="0.2">
      <c r="A33" s="52" t="s">
        <v>500</v>
      </c>
      <c r="B33" s="35">
        <v>145</v>
      </c>
      <c r="C33" s="3">
        <v>130</v>
      </c>
      <c r="D33" s="44">
        <f t="shared" si="0"/>
        <v>275</v>
      </c>
      <c r="E33" s="136">
        <v>151</v>
      </c>
      <c r="F33" s="133">
        <v>131</v>
      </c>
      <c r="G33" s="4">
        <f t="shared" si="1"/>
        <v>282</v>
      </c>
      <c r="H33" s="66">
        <f t="shared" si="2"/>
        <v>7</v>
      </c>
    </row>
    <row r="34" spans="1:8" s="7" customFormat="1" ht="25.5" customHeight="1" x14ac:dyDescent="0.2">
      <c r="A34" s="52" t="s">
        <v>501</v>
      </c>
      <c r="B34" s="35">
        <v>95</v>
      </c>
      <c r="C34" s="3">
        <v>83</v>
      </c>
      <c r="D34" s="44">
        <f t="shared" si="0"/>
        <v>178</v>
      </c>
      <c r="E34" s="136">
        <v>93</v>
      </c>
      <c r="F34" s="133">
        <v>84</v>
      </c>
      <c r="G34" s="4">
        <f t="shared" si="1"/>
        <v>177</v>
      </c>
      <c r="H34" s="66">
        <f t="shared" si="2"/>
        <v>-1</v>
      </c>
    </row>
    <row r="35" spans="1:8" s="7" customFormat="1" ht="25.5" customHeight="1" x14ac:dyDescent="0.2">
      <c r="A35" s="52" t="s">
        <v>502</v>
      </c>
      <c r="B35" s="35">
        <v>101</v>
      </c>
      <c r="C35" s="3">
        <v>98</v>
      </c>
      <c r="D35" s="44">
        <f t="shared" si="0"/>
        <v>199</v>
      </c>
      <c r="E35" s="136">
        <v>96</v>
      </c>
      <c r="F35" s="133">
        <v>103</v>
      </c>
      <c r="G35" s="4">
        <f t="shared" si="1"/>
        <v>199</v>
      </c>
      <c r="H35" s="66">
        <f t="shared" si="2"/>
        <v>0</v>
      </c>
    </row>
    <row r="36" spans="1:8" s="7" customFormat="1" ht="25.5" customHeight="1" x14ac:dyDescent="0.2">
      <c r="A36" s="52" t="s">
        <v>503</v>
      </c>
      <c r="B36" s="35">
        <v>162</v>
      </c>
      <c r="C36" s="3">
        <v>174</v>
      </c>
      <c r="D36" s="44">
        <f t="shared" si="0"/>
        <v>336</v>
      </c>
      <c r="E36" s="136">
        <v>159</v>
      </c>
      <c r="F36" s="133">
        <v>163</v>
      </c>
      <c r="G36" s="4">
        <f t="shared" si="1"/>
        <v>322</v>
      </c>
      <c r="H36" s="66">
        <f t="shared" si="2"/>
        <v>-14</v>
      </c>
    </row>
    <row r="37" spans="1:8" s="7" customFormat="1" ht="25.5" customHeight="1" thickBot="1" x14ac:dyDescent="0.25">
      <c r="A37" s="53" t="s">
        <v>504</v>
      </c>
      <c r="B37" s="49">
        <v>66</v>
      </c>
      <c r="C37" s="17">
        <v>71</v>
      </c>
      <c r="D37" s="45">
        <f t="shared" si="0"/>
        <v>137</v>
      </c>
      <c r="E37" s="137">
        <v>63</v>
      </c>
      <c r="F37" s="138">
        <v>65</v>
      </c>
      <c r="G37" s="8">
        <f t="shared" si="1"/>
        <v>128</v>
      </c>
      <c r="H37" s="69">
        <f t="shared" si="2"/>
        <v>-9</v>
      </c>
    </row>
    <row r="38" spans="1:8" s="7" customFormat="1" ht="25.5" customHeight="1" thickBot="1" x14ac:dyDescent="0.25">
      <c r="A38" s="39" t="s">
        <v>23</v>
      </c>
      <c r="B38" s="18">
        <f>SUM(B5:B37)</f>
        <v>4299</v>
      </c>
      <c r="C38" s="19">
        <f>SUM(C5:C37)</f>
        <v>4093</v>
      </c>
      <c r="D38" s="38">
        <f t="shared" ref="D38" si="3">B38+C38</f>
        <v>8392</v>
      </c>
      <c r="E38" s="121">
        <f>SUM(E5:E37)</f>
        <v>4239</v>
      </c>
      <c r="F38" s="30">
        <f>SUM(F5:F37)</f>
        <v>4087</v>
      </c>
      <c r="G38" s="122">
        <f t="shared" si="1"/>
        <v>8326</v>
      </c>
      <c r="H38" s="41">
        <f t="shared" si="2"/>
        <v>-66</v>
      </c>
    </row>
  </sheetData>
  <mergeCells count="7">
    <mergeCell ref="A2:A4"/>
    <mergeCell ref="J4:L5"/>
    <mergeCell ref="B2:H2"/>
    <mergeCell ref="A1:H1"/>
    <mergeCell ref="B3:D3"/>
    <mergeCell ref="H3:H4"/>
    <mergeCell ref="E3:G3"/>
  </mergeCells>
  <hyperlinks>
    <hyperlink ref="J4:L5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>
      <selection activeCell="C9" sqref="C9"/>
    </sheetView>
  </sheetViews>
  <sheetFormatPr defaultRowHeight="12.75" x14ac:dyDescent="0.2"/>
  <cols>
    <col min="1" max="1" width="31.85546875" customWidth="1"/>
    <col min="2" max="4" width="17" customWidth="1"/>
  </cols>
  <sheetData>
    <row r="1" spans="1:9" s="7" customFormat="1" ht="25.5" customHeight="1" thickBot="1" x14ac:dyDescent="0.25">
      <c r="A1" s="164" t="s">
        <v>510</v>
      </c>
      <c r="B1" s="165"/>
      <c r="C1" s="165"/>
      <c r="D1" s="166"/>
    </row>
    <row r="2" spans="1:9" s="7" customFormat="1" ht="25.5" customHeight="1" thickBot="1" x14ac:dyDescent="0.25">
      <c r="A2" s="170" t="s">
        <v>13</v>
      </c>
      <c r="B2" s="164" t="s">
        <v>14</v>
      </c>
      <c r="C2" s="165"/>
      <c r="D2" s="166"/>
    </row>
    <row r="3" spans="1:9" s="7" customFormat="1" ht="25.5" customHeight="1" thickBot="1" x14ac:dyDescent="0.25">
      <c r="A3" s="176"/>
      <c r="B3" s="39">
        <v>2016</v>
      </c>
      <c r="C3" s="39">
        <v>2017</v>
      </c>
      <c r="D3" s="74" t="s">
        <v>539</v>
      </c>
    </row>
    <row r="4" spans="1:9" s="7" customFormat="1" ht="25.5" customHeight="1" x14ac:dyDescent="0.2">
      <c r="A4" s="26" t="s">
        <v>511</v>
      </c>
      <c r="B4" s="77">
        <v>1732</v>
      </c>
      <c r="C4" s="77">
        <v>1644</v>
      </c>
      <c r="D4" s="26">
        <f>C4-B4</f>
        <v>-88</v>
      </c>
    </row>
    <row r="5" spans="1:9" s="7" customFormat="1" ht="25.5" customHeight="1" x14ac:dyDescent="0.2">
      <c r="A5" s="58" t="s">
        <v>512</v>
      </c>
      <c r="B5" s="108">
        <v>4329</v>
      </c>
      <c r="C5" s="65">
        <v>4394</v>
      </c>
      <c r="D5" s="58">
        <f t="shared" ref="D5:D9" si="0">C5-B5</f>
        <v>65</v>
      </c>
      <c r="G5" s="155" t="s">
        <v>443</v>
      </c>
      <c r="H5" s="155"/>
      <c r="I5" s="155"/>
    </row>
    <row r="6" spans="1:9" s="7" customFormat="1" ht="25.5" customHeight="1" x14ac:dyDescent="0.2">
      <c r="A6" s="58" t="s">
        <v>513</v>
      </c>
      <c r="B6" s="108">
        <v>198</v>
      </c>
      <c r="C6" s="65">
        <v>188</v>
      </c>
      <c r="D6" s="58">
        <f t="shared" si="0"/>
        <v>-10</v>
      </c>
      <c r="G6" s="155"/>
      <c r="H6" s="155"/>
      <c r="I6" s="155"/>
    </row>
    <row r="7" spans="1:9" s="7" customFormat="1" ht="25.5" customHeight="1" x14ac:dyDescent="0.2">
      <c r="A7" s="58" t="s">
        <v>58</v>
      </c>
      <c r="B7" s="108">
        <v>5763</v>
      </c>
      <c r="C7" s="65">
        <v>5721</v>
      </c>
      <c r="D7" s="58">
        <f t="shared" si="0"/>
        <v>-42</v>
      </c>
    </row>
    <row r="8" spans="1:9" s="7" customFormat="1" ht="25.5" customHeight="1" thickBot="1" x14ac:dyDescent="0.25">
      <c r="A8" s="70" t="s">
        <v>514</v>
      </c>
      <c r="B8" s="79">
        <v>1587</v>
      </c>
      <c r="C8" s="79">
        <v>1556</v>
      </c>
      <c r="D8" s="70">
        <f t="shared" si="0"/>
        <v>-31</v>
      </c>
    </row>
    <row r="9" spans="1:9" s="7" customFormat="1" ht="25.5" customHeight="1" thickBot="1" x14ac:dyDescent="0.25">
      <c r="A9" s="39" t="s">
        <v>23</v>
      </c>
      <c r="B9" s="28">
        <f>SUM(B4:B8)</f>
        <v>13609</v>
      </c>
      <c r="C9" s="28">
        <f>SUM(C4:C8)</f>
        <v>13503</v>
      </c>
      <c r="D9" s="39">
        <f t="shared" si="0"/>
        <v>-106</v>
      </c>
    </row>
  </sheetData>
  <mergeCells count="4">
    <mergeCell ref="G5:I6"/>
    <mergeCell ref="A2:A3"/>
    <mergeCell ref="B2:D2"/>
    <mergeCell ref="A1:D1"/>
  </mergeCells>
  <hyperlinks>
    <hyperlink ref="G5:I6" location="HOMEPAGE!A1" display="ANASAYFAYA DÖN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B23" sqref="B23"/>
    </sheetView>
  </sheetViews>
  <sheetFormatPr defaultRowHeight="12.75" x14ac:dyDescent="0.2"/>
  <cols>
    <col min="1" max="1" width="32" customWidth="1"/>
    <col min="2" max="4" width="17.5703125" customWidth="1"/>
  </cols>
  <sheetData>
    <row r="1" spans="1:9" s="7" customFormat="1" ht="25.5" customHeight="1" thickBot="1" x14ac:dyDescent="0.25">
      <c r="A1" s="181" t="s">
        <v>515</v>
      </c>
      <c r="B1" s="168"/>
      <c r="C1" s="168"/>
      <c r="D1" s="169"/>
    </row>
    <row r="2" spans="1:9" s="7" customFormat="1" ht="25.5" customHeight="1" thickBot="1" x14ac:dyDescent="0.25">
      <c r="A2" s="172" t="s">
        <v>13</v>
      </c>
      <c r="B2" s="167" t="s">
        <v>14</v>
      </c>
      <c r="C2" s="168"/>
      <c r="D2" s="169"/>
    </row>
    <row r="3" spans="1:9" s="7" customFormat="1" ht="25.5" customHeight="1" thickBot="1" x14ac:dyDescent="0.25">
      <c r="A3" s="174"/>
      <c r="B3" s="39">
        <v>2016</v>
      </c>
      <c r="C3" s="39">
        <v>2017</v>
      </c>
      <c r="D3" s="39" t="s">
        <v>539</v>
      </c>
    </row>
    <row r="4" spans="1:9" s="7" customFormat="1" ht="25.5" customHeight="1" x14ac:dyDescent="0.2">
      <c r="A4" s="26" t="s">
        <v>516</v>
      </c>
      <c r="B4" s="64">
        <v>4424</v>
      </c>
      <c r="C4" s="64">
        <v>4429</v>
      </c>
      <c r="D4" s="26">
        <f>C4-B4</f>
        <v>5</v>
      </c>
      <c r="G4" s="155" t="s">
        <v>443</v>
      </c>
      <c r="H4" s="155"/>
      <c r="I4" s="155"/>
    </row>
    <row r="5" spans="1:9" s="7" customFormat="1" ht="25.5" customHeight="1" x14ac:dyDescent="0.2">
      <c r="A5" s="58" t="s">
        <v>517</v>
      </c>
      <c r="B5" s="47">
        <v>4743</v>
      </c>
      <c r="C5" s="47">
        <v>4682</v>
      </c>
      <c r="D5" s="58">
        <f t="shared" ref="D5:D12" si="0">C5-B5</f>
        <v>-61</v>
      </c>
      <c r="G5" s="155"/>
      <c r="H5" s="155"/>
      <c r="I5" s="155"/>
    </row>
    <row r="6" spans="1:9" s="7" customFormat="1" ht="25.5" customHeight="1" x14ac:dyDescent="0.2">
      <c r="A6" s="58" t="s">
        <v>518</v>
      </c>
      <c r="B6" s="47">
        <v>1306</v>
      </c>
      <c r="C6" s="47">
        <v>1325</v>
      </c>
      <c r="D6" s="58">
        <f t="shared" si="0"/>
        <v>19</v>
      </c>
    </row>
    <row r="7" spans="1:9" s="7" customFormat="1" ht="25.5" customHeight="1" x14ac:dyDescent="0.2">
      <c r="A7" s="58" t="s">
        <v>519</v>
      </c>
      <c r="B7" s="47">
        <v>4002</v>
      </c>
      <c r="C7" s="47">
        <v>3964</v>
      </c>
      <c r="D7" s="58">
        <f t="shared" si="0"/>
        <v>-38</v>
      </c>
    </row>
    <row r="8" spans="1:9" s="7" customFormat="1" ht="25.5" customHeight="1" x14ac:dyDescent="0.2">
      <c r="A8" s="58" t="s">
        <v>520</v>
      </c>
      <c r="B8" s="47">
        <v>3477</v>
      </c>
      <c r="C8" s="47">
        <v>3469</v>
      </c>
      <c r="D8" s="58">
        <f t="shared" si="0"/>
        <v>-8</v>
      </c>
    </row>
    <row r="9" spans="1:9" s="7" customFormat="1" ht="25.5" customHeight="1" x14ac:dyDescent="0.2">
      <c r="A9" s="58" t="s">
        <v>521</v>
      </c>
      <c r="B9" s="47">
        <v>4449</v>
      </c>
      <c r="C9" s="47">
        <v>4709</v>
      </c>
      <c r="D9" s="58">
        <f t="shared" si="0"/>
        <v>260</v>
      </c>
    </row>
    <row r="10" spans="1:9" s="7" customFormat="1" ht="25.5" customHeight="1" x14ac:dyDescent="0.2">
      <c r="A10" s="58" t="s">
        <v>522</v>
      </c>
      <c r="B10" s="47">
        <v>1571</v>
      </c>
      <c r="C10" s="47">
        <v>1483</v>
      </c>
      <c r="D10" s="58">
        <f t="shared" si="0"/>
        <v>-88</v>
      </c>
    </row>
    <row r="11" spans="1:9" s="7" customFormat="1" ht="25.5" customHeight="1" thickBot="1" x14ac:dyDescent="0.25">
      <c r="A11" s="59" t="s">
        <v>332</v>
      </c>
      <c r="B11" s="48">
        <v>3725</v>
      </c>
      <c r="C11" s="48">
        <v>3821</v>
      </c>
      <c r="D11" s="59">
        <f t="shared" si="0"/>
        <v>96</v>
      </c>
    </row>
    <row r="12" spans="1:9" s="7" customFormat="1" ht="25.5" customHeight="1" thickBot="1" x14ac:dyDescent="0.25">
      <c r="A12" s="39" t="s">
        <v>23</v>
      </c>
      <c r="B12" s="39">
        <f>SUM(B4:B11)</f>
        <v>27697</v>
      </c>
      <c r="C12" s="39">
        <f>SUM(C4:C11)</f>
        <v>27882</v>
      </c>
      <c r="D12" s="39">
        <f t="shared" si="0"/>
        <v>185</v>
      </c>
    </row>
  </sheetData>
  <mergeCells count="4">
    <mergeCell ref="G4:I5"/>
    <mergeCell ref="A2:A3"/>
    <mergeCell ref="B2:D2"/>
    <mergeCell ref="A1:D1"/>
  </mergeCells>
  <hyperlinks>
    <hyperlink ref="G4:I5" location="HOMEPAGE!A1" display="ANASAYFAYA DÖN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GridLines="0" workbookViewId="0">
      <selection activeCell="D28" sqref="D28"/>
    </sheetView>
  </sheetViews>
  <sheetFormatPr defaultRowHeight="12.75" x14ac:dyDescent="0.2"/>
  <cols>
    <col min="1" max="4" width="19.140625" customWidth="1"/>
  </cols>
  <sheetData>
    <row r="1" spans="1:9" s="7" customFormat="1" ht="25.5" customHeight="1" thickBot="1" x14ac:dyDescent="0.25">
      <c r="A1" s="164" t="s">
        <v>523</v>
      </c>
      <c r="B1" s="165"/>
      <c r="C1" s="165"/>
      <c r="D1" s="166"/>
    </row>
    <row r="2" spans="1:9" s="7" customFormat="1" ht="25.5" customHeight="1" thickBot="1" x14ac:dyDescent="0.25">
      <c r="A2" s="170" t="s">
        <v>13</v>
      </c>
      <c r="B2" s="181" t="s">
        <v>14</v>
      </c>
      <c r="C2" s="168"/>
      <c r="D2" s="169"/>
    </row>
    <row r="3" spans="1:9" s="7" customFormat="1" ht="25.5" customHeight="1" thickBot="1" x14ac:dyDescent="0.25">
      <c r="A3" s="176"/>
      <c r="B3" s="112">
        <v>2016</v>
      </c>
      <c r="C3" s="41">
        <v>2017</v>
      </c>
      <c r="D3" s="39" t="s">
        <v>539</v>
      </c>
    </row>
    <row r="4" spans="1:9" s="7" customFormat="1" ht="25.5" customHeight="1" x14ac:dyDescent="0.2">
      <c r="A4" s="26" t="s">
        <v>524</v>
      </c>
      <c r="B4" s="64">
        <v>129</v>
      </c>
      <c r="C4" s="64">
        <v>129</v>
      </c>
      <c r="D4" s="25">
        <f>C4-B4</f>
        <v>0</v>
      </c>
      <c r="G4" s="155" t="s">
        <v>443</v>
      </c>
      <c r="H4" s="155"/>
      <c r="I4" s="155"/>
    </row>
    <row r="5" spans="1:9" s="7" customFormat="1" ht="25.5" customHeight="1" x14ac:dyDescent="0.2">
      <c r="A5" s="58" t="s">
        <v>525</v>
      </c>
      <c r="B5" s="47">
        <v>227</v>
      </c>
      <c r="C5" s="47">
        <v>210</v>
      </c>
      <c r="D5" s="58">
        <f t="shared" ref="D5:D7" si="0">C5-B5</f>
        <v>-17</v>
      </c>
      <c r="G5" s="155"/>
      <c r="H5" s="155"/>
      <c r="I5" s="155"/>
    </row>
    <row r="6" spans="1:9" s="7" customFormat="1" ht="25.5" customHeight="1" thickBot="1" x14ac:dyDescent="0.25">
      <c r="A6" s="59" t="s">
        <v>526</v>
      </c>
      <c r="B6" s="48">
        <v>1052</v>
      </c>
      <c r="C6" s="48">
        <v>964</v>
      </c>
      <c r="D6" s="70">
        <f t="shared" si="0"/>
        <v>-88</v>
      </c>
    </row>
    <row r="7" spans="1:9" s="7" customFormat="1" ht="25.5" customHeight="1" thickBot="1" x14ac:dyDescent="0.25">
      <c r="A7" s="74" t="s">
        <v>23</v>
      </c>
      <c r="B7" s="28">
        <f>SUM(B4:B6)</f>
        <v>1408</v>
      </c>
      <c r="C7" s="28">
        <f>SUM(C4:C6)</f>
        <v>1303</v>
      </c>
      <c r="D7" s="39">
        <f t="shared" si="0"/>
        <v>-105</v>
      </c>
    </row>
  </sheetData>
  <mergeCells count="4">
    <mergeCell ref="G4:I5"/>
    <mergeCell ref="A1:D1"/>
    <mergeCell ref="B2:D2"/>
    <mergeCell ref="A2:A3"/>
  </mergeCells>
  <hyperlinks>
    <hyperlink ref="G4:I5" location="HOMEPAGE!A1" display="ANASAYFAYA DÖN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>
      <selection activeCell="D10" sqref="D10"/>
    </sheetView>
  </sheetViews>
  <sheetFormatPr defaultRowHeight="12.75" x14ac:dyDescent="0.2"/>
  <cols>
    <col min="1" max="1" width="28.5703125" customWidth="1"/>
    <col min="2" max="4" width="19.42578125" customWidth="1"/>
  </cols>
  <sheetData>
    <row r="1" spans="1:9" s="7" customFormat="1" ht="25.5" customHeight="1" thickBot="1" x14ac:dyDescent="0.25">
      <c r="A1" s="164" t="s">
        <v>527</v>
      </c>
      <c r="B1" s="165"/>
      <c r="C1" s="165"/>
      <c r="D1" s="166"/>
    </row>
    <row r="2" spans="1:9" s="7" customFormat="1" ht="25.5" customHeight="1" thickBot="1" x14ac:dyDescent="0.25">
      <c r="A2" s="172" t="s">
        <v>13</v>
      </c>
      <c r="B2" s="167" t="s">
        <v>14</v>
      </c>
      <c r="C2" s="168"/>
      <c r="D2" s="169"/>
    </row>
    <row r="3" spans="1:9" s="7" customFormat="1" ht="25.5" customHeight="1" thickBot="1" x14ac:dyDescent="0.25">
      <c r="A3" s="174"/>
      <c r="B3" s="115">
        <v>2016</v>
      </c>
      <c r="C3" s="15">
        <v>2017</v>
      </c>
      <c r="D3" s="39" t="s">
        <v>539</v>
      </c>
    </row>
    <row r="4" spans="1:9" s="7" customFormat="1" ht="25.5" customHeight="1" x14ac:dyDescent="0.2">
      <c r="A4" s="26" t="s">
        <v>528</v>
      </c>
      <c r="B4" s="77">
        <v>1595</v>
      </c>
      <c r="C4" s="77">
        <v>1390</v>
      </c>
      <c r="D4" s="67">
        <f>C4-B4</f>
        <v>-205</v>
      </c>
      <c r="G4" s="155" t="s">
        <v>443</v>
      </c>
      <c r="H4" s="155"/>
      <c r="I4" s="155"/>
    </row>
    <row r="5" spans="1:9" s="7" customFormat="1" ht="25.5" customHeight="1" x14ac:dyDescent="0.2">
      <c r="A5" s="58" t="s">
        <v>529</v>
      </c>
      <c r="B5" s="108">
        <v>2263</v>
      </c>
      <c r="C5" s="65">
        <v>1717</v>
      </c>
      <c r="D5" s="66">
        <f t="shared" ref="D5:D9" si="0">C5-B5</f>
        <v>-546</v>
      </c>
      <c r="G5" s="155"/>
      <c r="H5" s="155"/>
      <c r="I5" s="155"/>
    </row>
    <row r="6" spans="1:9" s="7" customFormat="1" ht="25.5" customHeight="1" x14ac:dyDescent="0.2">
      <c r="A6" s="58" t="s">
        <v>530</v>
      </c>
      <c r="B6" s="108">
        <v>1143</v>
      </c>
      <c r="C6" s="65">
        <v>826</v>
      </c>
      <c r="D6" s="66">
        <f t="shared" si="0"/>
        <v>-317</v>
      </c>
    </row>
    <row r="7" spans="1:9" s="7" customFormat="1" ht="25.5" customHeight="1" x14ac:dyDescent="0.2">
      <c r="A7" s="58" t="s">
        <v>426</v>
      </c>
      <c r="B7" s="108">
        <v>3902</v>
      </c>
      <c r="C7" s="65">
        <v>2954</v>
      </c>
      <c r="D7" s="66">
        <f t="shared" si="0"/>
        <v>-948</v>
      </c>
    </row>
    <row r="8" spans="1:9" s="7" customFormat="1" ht="25.5" customHeight="1" thickBot="1" x14ac:dyDescent="0.25">
      <c r="A8" s="59" t="s">
        <v>329</v>
      </c>
      <c r="B8" s="78">
        <v>548</v>
      </c>
      <c r="C8" s="78">
        <v>476</v>
      </c>
      <c r="D8" s="69">
        <f t="shared" si="0"/>
        <v>-72</v>
      </c>
    </row>
    <row r="9" spans="1:9" s="7" customFormat="1" ht="25.5" customHeight="1" thickBot="1" x14ac:dyDescent="0.25">
      <c r="A9" s="39" t="s">
        <v>23</v>
      </c>
      <c r="B9" s="74">
        <f>SUM(B4:B8)</f>
        <v>9451</v>
      </c>
      <c r="C9" s="81">
        <f>SUM(C4:C8)</f>
        <v>7363</v>
      </c>
      <c r="D9" s="39">
        <f t="shared" si="0"/>
        <v>-2088</v>
      </c>
    </row>
  </sheetData>
  <mergeCells count="4">
    <mergeCell ref="G4:I5"/>
    <mergeCell ref="B2:D2"/>
    <mergeCell ref="A1:D1"/>
    <mergeCell ref="A2:A3"/>
  </mergeCells>
  <hyperlinks>
    <hyperlink ref="G4:I5" location="HOMEPAGE!A1" display="ANASAYFAYA DÖN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workbookViewId="0">
      <selection activeCell="D9" sqref="D9"/>
    </sheetView>
  </sheetViews>
  <sheetFormatPr defaultRowHeight="12.75" x14ac:dyDescent="0.2"/>
  <cols>
    <col min="1" max="1" width="24.42578125" customWidth="1"/>
    <col min="2" max="4" width="17.7109375" customWidth="1"/>
  </cols>
  <sheetData>
    <row r="1" spans="1:8" s="7" customFormat="1" ht="25.5" customHeight="1" thickBot="1" x14ac:dyDescent="0.25">
      <c r="A1" s="164" t="s">
        <v>531</v>
      </c>
      <c r="B1" s="165"/>
      <c r="C1" s="165"/>
      <c r="D1" s="166"/>
    </row>
    <row r="2" spans="1:8" s="7" customFormat="1" ht="25.5" customHeight="1" thickBot="1" x14ac:dyDescent="0.25">
      <c r="A2" s="170" t="s">
        <v>13</v>
      </c>
      <c r="B2" s="164" t="s">
        <v>14</v>
      </c>
      <c r="C2" s="165"/>
      <c r="D2" s="166"/>
    </row>
    <row r="3" spans="1:8" s="7" customFormat="1" ht="25.5" customHeight="1" thickBot="1" x14ac:dyDescent="0.25">
      <c r="A3" s="176"/>
      <c r="B3" s="39">
        <v>2016</v>
      </c>
      <c r="C3" s="39">
        <v>2017</v>
      </c>
      <c r="D3" s="39" t="s">
        <v>539</v>
      </c>
    </row>
    <row r="4" spans="1:8" s="7" customFormat="1" ht="25.5" customHeight="1" x14ac:dyDescent="0.2">
      <c r="A4" s="26" t="s">
        <v>532</v>
      </c>
      <c r="B4" s="46">
        <v>539</v>
      </c>
      <c r="C4" s="46">
        <v>550</v>
      </c>
      <c r="D4" s="25">
        <f>C4-B4</f>
        <v>11</v>
      </c>
      <c r="F4" s="155" t="s">
        <v>443</v>
      </c>
      <c r="G4" s="155"/>
      <c r="H4" s="155"/>
    </row>
    <row r="5" spans="1:8" s="7" customFormat="1" ht="25.5" customHeight="1" x14ac:dyDescent="0.2">
      <c r="A5" s="58" t="s">
        <v>426</v>
      </c>
      <c r="B5" s="47">
        <v>2880</v>
      </c>
      <c r="C5" s="47">
        <v>2839</v>
      </c>
      <c r="D5" s="58">
        <f t="shared" ref="D5:D7" si="0">C5-B5</f>
        <v>-41</v>
      </c>
      <c r="F5" s="155"/>
      <c r="G5" s="155"/>
      <c r="H5" s="155"/>
    </row>
    <row r="6" spans="1:8" s="7" customFormat="1" ht="25.5" customHeight="1" thickBot="1" x14ac:dyDescent="0.25">
      <c r="A6" s="59" t="s">
        <v>533</v>
      </c>
      <c r="B6" s="72">
        <v>206</v>
      </c>
      <c r="C6" s="72">
        <v>194</v>
      </c>
      <c r="D6" s="70">
        <f t="shared" si="0"/>
        <v>-12</v>
      </c>
    </row>
    <row r="7" spans="1:8" s="7" customFormat="1" ht="25.5" customHeight="1" thickBot="1" x14ac:dyDescent="0.25">
      <c r="A7" s="39" t="s">
        <v>23</v>
      </c>
      <c r="B7" s="28">
        <f>SUM(B4:B6)</f>
        <v>3625</v>
      </c>
      <c r="C7" s="28">
        <f>SUM(C4:C6)</f>
        <v>3583</v>
      </c>
      <c r="D7" s="39">
        <f t="shared" si="0"/>
        <v>-42</v>
      </c>
    </row>
  </sheetData>
  <mergeCells count="4">
    <mergeCell ref="F4:H5"/>
    <mergeCell ref="A1:D1"/>
    <mergeCell ref="B2:D2"/>
    <mergeCell ref="A2:A3"/>
  </mergeCells>
  <hyperlinks>
    <hyperlink ref="F4:H5" location="HOMEPAGE!A1" display="ANASAYFAYA DÖN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showGridLines="0" workbookViewId="0">
      <selection activeCell="D5" sqref="D5"/>
    </sheetView>
  </sheetViews>
  <sheetFormatPr defaultRowHeight="12.75" x14ac:dyDescent="0.2"/>
  <cols>
    <col min="1" max="1" width="24.85546875" customWidth="1"/>
    <col min="2" max="4" width="16" customWidth="1"/>
  </cols>
  <sheetData>
    <row r="1" spans="1:8" s="7" customFormat="1" ht="25.5" customHeight="1" thickBot="1" x14ac:dyDescent="0.25">
      <c r="A1" s="182" t="s">
        <v>534</v>
      </c>
      <c r="B1" s="177"/>
      <c r="C1" s="177"/>
      <c r="D1" s="178"/>
    </row>
    <row r="2" spans="1:8" s="7" customFormat="1" ht="25.5" customHeight="1" thickBot="1" x14ac:dyDescent="0.25">
      <c r="A2" s="170" t="s">
        <v>13</v>
      </c>
      <c r="B2" s="181" t="s">
        <v>14</v>
      </c>
      <c r="C2" s="168"/>
      <c r="D2" s="169"/>
    </row>
    <row r="3" spans="1:8" s="7" customFormat="1" ht="25.5" customHeight="1" thickBot="1" x14ac:dyDescent="0.25">
      <c r="A3" s="176"/>
      <c r="B3" s="39">
        <v>2016</v>
      </c>
      <c r="C3" s="39">
        <v>2017</v>
      </c>
      <c r="D3" s="39" t="s">
        <v>539</v>
      </c>
      <c r="F3" s="155" t="s">
        <v>443</v>
      </c>
      <c r="G3" s="155"/>
      <c r="H3" s="155"/>
    </row>
    <row r="4" spans="1:8" s="7" customFormat="1" ht="25.5" customHeight="1" thickBot="1" x14ac:dyDescent="0.25">
      <c r="A4" s="39" t="s">
        <v>0</v>
      </c>
      <c r="B4" s="28">
        <v>1265</v>
      </c>
      <c r="C4" s="14">
        <v>1124</v>
      </c>
      <c r="D4" s="57">
        <f>C4-B4</f>
        <v>-141</v>
      </c>
      <c r="F4" s="155"/>
      <c r="G4" s="155"/>
      <c r="H4" s="155"/>
    </row>
    <row r="5" spans="1:8" s="7" customFormat="1" ht="25.5" customHeight="1" thickBot="1" x14ac:dyDescent="0.25">
      <c r="A5" s="39" t="s">
        <v>23</v>
      </c>
      <c r="B5" s="82">
        <f>SUM(B4:B4)</f>
        <v>1265</v>
      </c>
      <c r="C5" s="28">
        <f>C4</f>
        <v>1124</v>
      </c>
      <c r="D5" s="39">
        <f>D4</f>
        <v>-141</v>
      </c>
    </row>
  </sheetData>
  <mergeCells count="4">
    <mergeCell ref="F3:H4"/>
    <mergeCell ref="B2:D2"/>
    <mergeCell ref="A1:D1"/>
    <mergeCell ref="A2:A3"/>
  </mergeCells>
  <hyperlinks>
    <hyperlink ref="F3:H4" location="HOMEPAGE!A1" display="ANASAYFAYA DÖN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workbookViewId="0">
      <selection activeCell="L5" sqref="L5:N6"/>
    </sheetView>
  </sheetViews>
  <sheetFormatPr defaultRowHeight="12.75" x14ac:dyDescent="0.2"/>
  <cols>
    <col min="1" max="1" width="16.140625" customWidth="1"/>
    <col min="2" max="10" width="12.42578125" style="1" customWidth="1"/>
  </cols>
  <sheetData>
    <row r="1" spans="1:14" ht="12.75" customHeight="1" x14ac:dyDescent="0.2">
      <c r="A1" s="156"/>
      <c r="B1" s="158" t="s">
        <v>10</v>
      </c>
      <c r="C1" s="159"/>
      <c r="D1" s="160"/>
      <c r="E1" s="158" t="s">
        <v>11</v>
      </c>
      <c r="F1" s="159"/>
      <c r="G1" s="160"/>
      <c r="H1" s="158" t="s">
        <v>12</v>
      </c>
      <c r="I1" s="159"/>
      <c r="J1" s="160"/>
    </row>
    <row r="2" spans="1:14" ht="13.5" thickBot="1" x14ac:dyDescent="0.25">
      <c r="A2" s="157"/>
      <c r="B2" s="161"/>
      <c r="C2" s="162"/>
      <c r="D2" s="163"/>
      <c r="E2" s="161"/>
      <c r="F2" s="162"/>
      <c r="G2" s="163"/>
      <c r="H2" s="161"/>
      <c r="I2" s="162"/>
      <c r="J2" s="163"/>
    </row>
    <row r="3" spans="1:14" ht="24" customHeight="1" thickBot="1" x14ac:dyDescent="0.25">
      <c r="A3" s="39" t="s">
        <v>538</v>
      </c>
      <c r="B3" s="96">
        <v>2016</v>
      </c>
      <c r="C3" s="97">
        <v>2017</v>
      </c>
      <c r="D3" s="98" t="s">
        <v>539</v>
      </c>
      <c r="E3" s="96">
        <v>2016</v>
      </c>
      <c r="F3" s="97">
        <v>2017</v>
      </c>
      <c r="G3" s="98" t="s">
        <v>539</v>
      </c>
      <c r="H3" s="96">
        <v>2016</v>
      </c>
      <c r="I3" s="99">
        <v>2017</v>
      </c>
      <c r="J3" s="39" t="s">
        <v>539</v>
      </c>
    </row>
    <row r="4" spans="1:14" ht="24.75" customHeight="1" thickBot="1" x14ac:dyDescent="0.25">
      <c r="A4" s="145" t="s">
        <v>1</v>
      </c>
      <c r="B4" s="146">
        <f>E4+H4</f>
        <v>205478</v>
      </c>
      <c r="C4" s="146">
        <f>C5+C6+C7+C8+C9+C10+C11+C12+C13</f>
        <v>207427</v>
      </c>
      <c r="D4" s="147">
        <f>C4-B4</f>
        <v>1949</v>
      </c>
      <c r="E4" s="146">
        <f>E5+E6+E7+E8+E9+E10+E11+E12+E13</f>
        <v>119258</v>
      </c>
      <c r="F4" s="146">
        <f>SUM(F5:F13)</f>
        <v>118692</v>
      </c>
      <c r="G4" s="147">
        <f>F4-E4</f>
        <v>-566</v>
      </c>
      <c r="H4" s="38">
        <f>H5+H6+H7+H8+H9+H10+H11+H12+H13</f>
        <v>86220</v>
      </c>
      <c r="I4" s="38">
        <f>SUM(I5:I13)</f>
        <v>88735</v>
      </c>
      <c r="J4" s="148">
        <f>I4-H4</f>
        <v>2515</v>
      </c>
    </row>
    <row r="5" spans="1:14" ht="24.75" customHeight="1" x14ac:dyDescent="0.2">
      <c r="A5" s="93" t="s">
        <v>0</v>
      </c>
      <c r="B5" s="94">
        <f t="shared" ref="B5:B13" si="0">E5+H5</f>
        <v>61708</v>
      </c>
      <c r="C5" s="142">
        <f t="shared" ref="C5:C13" si="1">F5+I5</f>
        <v>63205</v>
      </c>
      <c r="D5" s="95">
        <f t="shared" ref="D5:D13" si="2">C5-B5</f>
        <v>1497</v>
      </c>
      <c r="E5" s="143">
        <f>20182+21204</f>
        <v>41386</v>
      </c>
      <c r="F5" s="143">
        <v>42242</v>
      </c>
      <c r="G5" s="95">
        <f t="shared" ref="G5:G13" si="3">F5-E5</f>
        <v>856</v>
      </c>
      <c r="H5" s="144">
        <f>10439+9883</f>
        <v>20322</v>
      </c>
      <c r="I5" s="144">
        <f>'Merkez Köyler'!G47</f>
        <v>20963</v>
      </c>
      <c r="J5" s="141">
        <f t="shared" ref="J5:J13" si="4">I5-H5</f>
        <v>641</v>
      </c>
      <c r="L5" s="155" t="s">
        <v>443</v>
      </c>
      <c r="M5" s="155"/>
      <c r="N5" s="155"/>
    </row>
    <row r="6" spans="1:14" ht="24.75" customHeight="1" x14ac:dyDescent="0.2">
      <c r="A6" s="91" t="s">
        <v>2</v>
      </c>
      <c r="B6" s="94">
        <f t="shared" si="0"/>
        <v>22728</v>
      </c>
      <c r="C6" s="89">
        <f t="shared" si="1"/>
        <v>22625</v>
      </c>
      <c r="D6" s="87">
        <f t="shared" si="2"/>
        <v>-103</v>
      </c>
      <c r="E6" s="85">
        <f>6736+6873</f>
        <v>13609</v>
      </c>
      <c r="F6" s="85">
        <v>13503</v>
      </c>
      <c r="G6" s="87">
        <f t="shared" si="3"/>
        <v>-106</v>
      </c>
      <c r="H6" s="44">
        <f>4634+4485</f>
        <v>9119</v>
      </c>
      <c r="I6" s="44">
        <f>'Ayancık Köyler'!G76</f>
        <v>9122</v>
      </c>
      <c r="J6" s="83">
        <f t="shared" si="4"/>
        <v>3</v>
      </c>
      <c r="L6" s="155"/>
      <c r="M6" s="155"/>
      <c r="N6" s="155"/>
    </row>
    <row r="7" spans="1:14" ht="24.75" customHeight="1" x14ac:dyDescent="0.2">
      <c r="A7" s="91" t="s">
        <v>3</v>
      </c>
      <c r="B7" s="94">
        <f t="shared" si="0"/>
        <v>44035</v>
      </c>
      <c r="C7" s="89">
        <f t="shared" si="1"/>
        <v>44025</v>
      </c>
      <c r="D7" s="87">
        <f t="shared" si="2"/>
        <v>-10</v>
      </c>
      <c r="E7" s="85">
        <f>13622+14075</f>
        <v>27697</v>
      </c>
      <c r="F7" s="85">
        <v>27882</v>
      </c>
      <c r="G7" s="87">
        <f t="shared" si="3"/>
        <v>185</v>
      </c>
      <c r="H7" s="44">
        <f>8132+8206</f>
        <v>16338</v>
      </c>
      <c r="I7" s="44">
        <f>'Boyabat Köyler'!G112</f>
        <v>16143</v>
      </c>
      <c r="J7" s="83">
        <f t="shared" si="4"/>
        <v>-195</v>
      </c>
    </row>
    <row r="8" spans="1:14" ht="24.75" customHeight="1" x14ac:dyDescent="0.2">
      <c r="A8" s="91" t="s">
        <v>4</v>
      </c>
      <c r="B8" s="94">
        <f t="shared" si="0"/>
        <v>5181</v>
      </c>
      <c r="C8" s="89">
        <f t="shared" si="1"/>
        <v>5012</v>
      </c>
      <c r="D8" s="87">
        <f t="shared" si="2"/>
        <v>-169</v>
      </c>
      <c r="E8" s="85">
        <f>758+650</f>
        <v>1408</v>
      </c>
      <c r="F8" s="85">
        <v>1303</v>
      </c>
      <c r="G8" s="87">
        <f t="shared" si="3"/>
        <v>-105</v>
      </c>
      <c r="H8" s="44">
        <f>1824+1949</f>
        <v>3773</v>
      </c>
      <c r="I8" s="44">
        <f>'Dikmen Köyler'!G33</f>
        <v>3709</v>
      </c>
      <c r="J8" s="83">
        <f t="shared" si="4"/>
        <v>-64</v>
      </c>
    </row>
    <row r="9" spans="1:14" ht="24.75" customHeight="1" x14ac:dyDescent="0.2">
      <c r="A9" s="91" t="s">
        <v>5</v>
      </c>
      <c r="B9" s="94">
        <f t="shared" si="0"/>
        <v>18318</v>
      </c>
      <c r="C9" s="89">
        <f t="shared" si="1"/>
        <v>18350</v>
      </c>
      <c r="D9" s="87">
        <f t="shared" si="2"/>
        <v>32</v>
      </c>
      <c r="E9" s="85">
        <f>4763+4688</f>
        <v>9451</v>
      </c>
      <c r="F9" s="85">
        <v>7363</v>
      </c>
      <c r="G9" s="87">
        <f t="shared" si="3"/>
        <v>-2088</v>
      </c>
      <c r="H9" s="44">
        <f>4377+4490</f>
        <v>8867</v>
      </c>
      <c r="I9" s="44">
        <f>'Durağan Köyler'!G75</f>
        <v>10987</v>
      </c>
      <c r="J9" s="83">
        <f t="shared" si="4"/>
        <v>2120</v>
      </c>
    </row>
    <row r="10" spans="1:14" ht="24.75" customHeight="1" x14ac:dyDescent="0.2">
      <c r="A10" s="91" t="s">
        <v>6</v>
      </c>
      <c r="B10" s="94">
        <f t="shared" si="0"/>
        <v>11211</v>
      </c>
      <c r="C10" s="89">
        <f t="shared" si="1"/>
        <v>11279</v>
      </c>
      <c r="D10" s="87">
        <f t="shared" si="2"/>
        <v>68</v>
      </c>
      <c r="E10" s="85">
        <f>1816+1809</f>
        <v>3625</v>
      </c>
      <c r="F10" s="85">
        <v>3583</v>
      </c>
      <c r="G10" s="87">
        <f t="shared" si="3"/>
        <v>-42</v>
      </c>
      <c r="H10" s="44">
        <f>3776+3810</f>
        <v>7586</v>
      </c>
      <c r="I10" s="44">
        <f>'Erfelek Köyler'!G51</f>
        <v>7696</v>
      </c>
      <c r="J10" s="83">
        <f t="shared" si="4"/>
        <v>110</v>
      </c>
    </row>
    <row r="11" spans="1:14" ht="24.75" customHeight="1" x14ac:dyDescent="0.2">
      <c r="A11" s="91" t="s">
        <v>7</v>
      </c>
      <c r="B11" s="94">
        <f t="shared" si="0"/>
        <v>23068</v>
      </c>
      <c r="C11" s="89">
        <f t="shared" si="1"/>
        <v>23661</v>
      </c>
      <c r="D11" s="87">
        <f t="shared" si="2"/>
        <v>593</v>
      </c>
      <c r="E11" s="85">
        <f>7202+7699</f>
        <v>14901</v>
      </c>
      <c r="F11" s="85">
        <v>15631</v>
      </c>
      <c r="G11" s="87">
        <f t="shared" si="3"/>
        <v>730</v>
      </c>
      <c r="H11" s="44">
        <f>4153+4014</f>
        <v>8167</v>
      </c>
      <c r="I11" s="44">
        <f>'Gerze Köyleri'!G47</f>
        <v>8030</v>
      </c>
      <c r="J11" s="83">
        <f t="shared" si="4"/>
        <v>-137</v>
      </c>
    </row>
    <row r="12" spans="1:14" ht="24.75" customHeight="1" x14ac:dyDescent="0.2">
      <c r="A12" s="91" t="s">
        <v>8</v>
      </c>
      <c r="B12" s="94">
        <f t="shared" si="0"/>
        <v>4921</v>
      </c>
      <c r="C12" s="89">
        <f t="shared" si="1"/>
        <v>4883</v>
      </c>
      <c r="D12" s="87">
        <f t="shared" si="2"/>
        <v>-38</v>
      </c>
      <c r="E12" s="85">
        <f>631+634</f>
        <v>1265</v>
      </c>
      <c r="F12" s="85">
        <v>1124</v>
      </c>
      <c r="G12" s="87">
        <f t="shared" si="3"/>
        <v>-141</v>
      </c>
      <c r="H12" s="44">
        <f>1843+1813</f>
        <v>3656</v>
      </c>
      <c r="I12" s="44">
        <f>'Saraydüzü Köyleri'!G36</f>
        <v>3759</v>
      </c>
      <c r="J12" s="83">
        <f t="shared" si="4"/>
        <v>103</v>
      </c>
    </row>
    <row r="13" spans="1:14" ht="24.75" customHeight="1" thickBot="1" x14ac:dyDescent="0.25">
      <c r="A13" s="92" t="s">
        <v>9</v>
      </c>
      <c r="B13" s="140">
        <f t="shared" si="0"/>
        <v>14308</v>
      </c>
      <c r="C13" s="90">
        <f t="shared" si="1"/>
        <v>14387</v>
      </c>
      <c r="D13" s="88">
        <f t="shared" si="2"/>
        <v>79</v>
      </c>
      <c r="E13" s="86">
        <f>2928+2988</f>
        <v>5916</v>
      </c>
      <c r="F13" s="86">
        <v>6061</v>
      </c>
      <c r="G13" s="88">
        <f t="shared" si="3"/>
        <v>145</v>
      </c>
      <c r="H13" s="45">
        <f>4093+4299</f>
        <v>8392</v>
      </c>
      <c r="I13" s="45">
        <f>'Türkeli Köyleri'!G38</f>
        <v>8326</v>
      </c>
      <c r="J13" s="84">
        <f t="shared" si="4"/>
        <v>-66</v>
      </c>
    </row>
    <row r="14" spans="1:14" x14ac:dyDescent="0.2">
      <c r="F14" s="24"/>
      <c r="G14" s="24"/>
      <c r="H14" s="24"/>
      <c r="I14" s="24"/>
    </row>
  </sheetData>
  <mergeCells count="5">
    <mergeCell ref="L5:N6"/>
    <mergeCell ref="A1:A2"/>
    <mergeCell ref="B1:D2"/>
    <mergeCell ref="E1:G2"/>
    <mergeCell ref="H1:J2"/>
  </mergeCells>
  <hyperlinks>
    <hyperlink ref="L5:N6" location="HOMEPAGE!A1" display="ANASAYFAYA DÖN"/>
  </hyperlink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workbookViewId="0">
      <selection activeCell="F4" sqref="F4:H5"/>
    </sheetView>
  </sheetViews>
  <sheetFormatPr defaultRowHeight="12.75" x14ac:dyDescent="0.2"/>
  <cols>
    <col min="1" max="1" width="22.140625" customWidth="1"/>
    <col min="2" max="2" width="23.42578125" customWidth="1"/>
    <col min="3" max="3" width="22.140625" customWidth="1"/>
  </cols>
  <sheetData>
    <row r="1" spans="1:8" s="7" customFormat="1" ht="25.5" customHeight="1" thickBot="1" x14ac:dyDescent="0.25">
      <c r="A1" s="182" t="s">
        <v>535</v>
      </c>
      <c r="B1" s="177"/>
      <c r="C1" s="177"/>
      <c r="D1" s="178"/>
    </row>
    <row r="2" spans="1:8" s="7" customFormat="1" ht="25.5" customHeight="1" thickBot="1" x14ac:dyDescent="0.25">
      <c r="A2" s="170" t="s">
        <v>13</v>
      </c>
      <c r="B2" s="184" t="s">
        <v>14</v>
      </c>
      <c r="C2" s="185"/>
      <c r="D2" s="186"/>
    </row>
    <row r="3" spans="1:8" s="7" customFormat="1" ht="25.5" customHeight="1" thickBot="1" x14ac:dyDescent="0.25">
      <c r="A3" s="176"/>
      <c r="B3" s="39">
        <v>2016</v>
      </c>
      <c r="C3" s="39">
        <v>2017</v>
      </c>
      <c r="D3" s="39" t="s">
        <v>539</v>
      </c>
    </row>
    <row r="4" spans="1:8" s="7" customFormat="1" ht="25.5" customHeight="1" x14ac:dyDescent="0.2">
      <c r="A4" s="25" t="s">
        <v>536</v>
      </c>
      <c r="B4" s="46">
        <v>2002</v>
      </c>
      <c r="C4" s="46">
        <v>2052</v>
      </c>
      <c r="D4" s="25">
        <f>C4-B4</f>
        <v>50</v>
      </c>
      <c r="F4" s="155" t="s">
        <v>443</v>
      </c>
      <c r="G4" s="155"/>
      <c r="H4" s="155"/>
    </row>
    <row r="5" spans="1:8" s="7" customFormat="1" ht="25.5" customHeight="1" x14ac:dyDescent="0.2">
      <c r="A5" s="58" t="s">
        <v>396</v>
      </c>
      <c r="B5" s="47">
        <v>1814</v>
      </c>
      <c r="C5" s="47">
        <v>1931</v>
      </c>
      <c r="D5" s="58">
        <f t="shared" ref="D5:D7" si="0">C5-B5</f>
        <v>117</v>
      </c>
      <c r="F5" s="155"/>
      <c r="G5" s="155"/>
      <c r="H5" s="155"/>
    </row>
    <row r="6" spans="1:8" s="7" customFormat="1" ht="25.5" customHeight="1" thickBot="1" x14ac:dyDescent="0.25">
      <c r="A6" s="59" t="s">
        <v>537</v>
      </c>
      <c r="B6" s="48">
        <v>2100</v>
      </c>
      <c r="C6" s="48">
        <v>2078</v>
      </c>
      <c r="D6" s="59">
        <f t="shared" si="0"/>
        <v>-22</v>
      </c>
    </row>
    <row r="7" spans="1:8" s="7" customFormat="1" ht="25.5" customHeight="1" thickBot="1" x14ac:dyDescent="0.25">
      <c r="A7" s="80" t="s">
        <v>23</v>
      </c>
      <c r="B7" s="74">
        <f>SUM(B4:B6)</f>
        <v>5916</v>
      </c>
      <c r="C7" s="74">
        <f>SUM(C4:C6)</f>
        <v>6061</v>
      </c>
      <c r="D7" s="74">
        <f t="shared" si="0"/>
        <v>145</v>
      </c>
    </row>
  </sheetData>
  <mergeCells count="4">
    <mergeCell ref="F4:H5"/>
    <mergeCell ref="B2:D2"/>
    <mergeCell ref="A1:D1"/>
    <mergeCell ref="A2:A3"/>
  </mergeCells>
  <hyperlinks>
    <hyperlink ref="F4:H5" location="HOMEPAGE!A1" display="ANASAYFAYA DÖN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workbookViewId="0">
      <selection activeCell="H4" sqref="H4:J5"/>
    </sheetView>
  </sheetViews>
  <sheetFormatPr defaultRowHeight="12.75" x14ac:dyDescent="0.2"/>
  <cols>
    <col min="1" max="1" width="36" customWidth="1"/>
    <col min="2" max="2" width="22.7109375" customWidth="1"/>
    <col min="3" max="3" width="14" customWidth="1"/>
  </cols>
  <sheetData>
    <row r="1" spans="1:10" s="2" customFormat="1" ht="25.5" customHeight="1" thickBot="1" x14ac:dyDescent="0.25">
      <c r="A1" s="164" t="s">
        <v>545</v>
      </c>
      <c r="B1" s="165"/>
      <c r="C1" s="165"/>
      <c r="D1" s="166"/>
    </row>
    <row r="2" spans="1:10" s="2" customFormat="1" ht="25.5" customHeight="1" thickBot="1" x14ac:dyDescent="0.25">
      <c r="A2" s="170" t="s">
        <v>13</v>
      </c>
      <c r="B2" s="167" t="s">
        <v>14</v>
      </c>
      <c r="C2" s="168"/>
      <c r="D2" s="169"/>
    </row>
    <row r="3" spans="1:10" s="7" customFormat="1" ht="25.5" customHeight="1" thickBot="1" x14ac:dyDescent="0.25">
      <c r="A3" s="171"/>
      <c r="B3" s="39">
        <v>2016</v>
      </c>
      <c r="C3" s="39">
        <v>2017</v>
      </c>
      <c r="D3" s="39" t="s">
        <v>539</v>
      </c>
    </row>
    <row r="4" spans="1:10" s="2" customFormat="1" ht="25.5" customHeight="1" x14ac:dyDescent="0.2">
      <c r="A4" s="106" t="s">
        <v>15</v>
      </c>
      <c r="B4" s="77">
        <v>16583</v>
      </c>
      <c r="C4" s="64">
        <v>11108</v>
      </c>
      <c r="D4" s="106">
        <f>C4-B4</f>
        <v>-5475</v>
      </c>
      <c r="H4" s="155" t="s">
        <v>443</v>
      </c>
      <c r="I4" s="155"/>
      <c r="J4" s="155"/>
    </row>
    <row r="5" spans="1:10" s="2" customFormat="1" ht="25.5" customHeight="1" x14ac:dyDescent="0.2">
      <c r="A5" s="58" t="s">
        <v>16</v>
      </c>
      <c r="B5" s="108">
        <v>2046</v>
      </c>
      <c r="C5" s="47">
        <v>2035</v>
      </c>
      <c r="D5" s="58">
        <f t="shared" ref="D5:D11" si="0">C5-B5</f>
        <v>-11</v>
      </c>
      <c r="H5" s="155"/>
      <c r="I5" s="155"/>
      <c r="J5" s="155"/>
    </row>
    <row r="6" spans="1:10" s="2" customFormat="1" ht="25.5" customHeight="1" x14ac:dyDescent="0.2">
      <c r="A6" s="58" t="s">
        <v>17</v>
      </c>
      <c r="B6" s="108">
        <v>8065</v>
      </c>
      <c r="C6" s="47">
        <v>8438</v>
      </c>
      <c r="D6" s="58">
        <f t="shared" si="0"/>
        <v>373</v>
      </c>
    </row>
    <row r="7" spans="1:10" s="2" customFormat="1" ht="25.5" customHeight="1" x14ac:dyDescent="0.2">
      <c r="A7" s="58" t="s">
        <v>18</v>
      </c>
      <c r="B7" s="108">
        <v>960</v>
      </c>
      <c r="C7" s="47">
        <v>924</v>
      </c>
      <c r="D7" s="58">
        <f t="shared" si="0"/>
        <v>-36</v>
      </c>
    </row>
    <row r="8" spans="1:10" s="2" customFormat="1" ht="25.5" customHeight="1" x14ac:dyDescent="0.2">
      <c r="A8" s="58" t="s">
        <v>19</v>
      </c>
      <c r="B8" s="108">
        <v>3905</v>
      </c>
      <c r="C8" s="47">
        <v>3867</v>
      </c>
      <c r="D8" s="58">
        <f t="shared" si="0"/>
        <v>-38</v>
      </c>
    </row>
    <row r="9" spans="1:10" s="2" customFormat="1" ht="25.5" customHeight="1" x14ac:dyDescent="0.2">
      <c r="A9" s="58" t="s">
        <v>20</v>
      </c>
      <c r="B9" s="108">
        <v>2715</v>
      </c>
      <c r="C9" s="47">
        <v>2807</v>
      </c>
      <c r="D9" s="58">
        <f t="shared" si="0"/>
        <v>92</v>
      </c>
    </row>
    <row r="10" spans="1:10" s="2" customFormat="1" ht="25.5" customHeight="1" x14ac:dyDescent="0.2">
      <c r="A10" s="58" t="s">
        <v>21</v>
      </c>
      <c r="B10" s="108">
        <v>4827</v>
      </c>
      <c r="C10" s="47">
        <v>4868</v>
      </c>
      <c r="D10" s="58">
        <f t="shared" si="0"/>
        <v>41</v>
      </c>
    </row>
    <row r="11" spans="1:10" s="2" customFormat="1" ht="25.5" customHeight="1" x14ac:dyDescent="0.2">
      <c r="A11" s="58" t="s">
        <v>22</v>
      </c>
      <c r="B11" s="79">
        <v>2285</v>
      </c>
      <c r="C11" s="72">
        <v>2234</v>
      </c>
      <c r="D11" s="70">
        <f t="shared" si="0"/>
        <v>-51</v>
      </c>
    </row>
    <row r="12" spans="1:10" s="7" customFormat="1" ht="25.5" customHeight="1" thickBot="1" x14ac:dyDescent="0.25">
      <c r="A12" s="107" t="s">
        <v>546</v>
      </c>
      <c r="B12" s="78"/>
      <c r="C12" s="48">
        <v>5961</v>
      </c>
      <c r="D12" s="107">
        <v>5961</v>
      </c>
    </row>
    <row r="13" spans="1:10" s="7" customFormat="1" ht="25.5" customHeight="1" thickBot="1" x14ac:dyDescent="0.25">
      <c r="A13" s="105" t="s">
        <v>23</v>
      </c>
      <c r="B13" s="105">
        <f>SUM(B4:B11)</f>
        <v>41386</v>
      </c>
      <c r="C13" s="80">
        <f>SUM(C4:C12)</f>
        <v>42242</v>
      </c>
      <c r="D13" s="105">
        <f>SUM(D4:D12)</f>
        <v>856</v>
      </c>
    </row>
  </sheetData>
  <mergeCells count="4">
    <mergeCell ref="H4:J5"/>
    <mergeCell ref="A1:D1"/>
    <mergeCell ref="B2:D2"/>
    <mergeCell ref="A2:A3"/>
  </mergeCells>
  <hyperlinks>
    <hyperlink ref="H4:J5" location="HOMEPAGE!A1" display="ANASAYFAYA DÖN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workbookViewId="0">
      <pane ySplit="1" topLeftCell="A29" activePane="bottomLeft" state="frozen"/>
      <selection pane="bottomLeft" activeCell="J7" sqref="J7"/>
    </sheetView>
  </sheetViews>
  <sheetFormatPr defaultRowHeight="12.75" x14ac:dyDescent="0.2"/>
  <cols>
    <col min="1" max="1" width="14.42578125" bestFit="1" customWidth="1"/>
    <col min="2" max="6" width="9.7109375" customWidth="1"/>
    <col min="7" max="7" width="9.7109375" style="6" customWidth="1"/>
    <col min="8" max="8" width="9.7109375" customWidth="1"/>
  </cols>
  <sheetData>
    <row r="1" spans="1:14" s="2" customFormat="1" ht="25.5" customHeight="1" thickBot="1" x14ac:dyDescent="0.25">
      <c r="A1" s="175" t="s">
        <v>24</v>
      </c>
      <c r="B1" s="175"/>
      <c r="C1" s="175"/>
      <c r="D1" s="175"/>
      <c r="E1" s="175"/>
      <c r="F1" s="175"/>
      <c r="G1" s="175"/>
      <c r="H1" s="175"/>
    </row>
    <row r="2" spans="1:14" s="2" customFormat="1" ht="25.5" customHeight="1" thickBot="1" x14ac:dyDescent="0.25">
      <c r="A2" s="172" t="s">
        <v>63</v>
      </c>
      <c r="B2" s="164" t="s">
        <v>14</v>
      </c>
      <c r="C2" s="165"/>
      <c r="D2" s="165"/>
      <c r="E2" s="165"/>
      <c r="F2" s="165"/>
      <c r="G2" s="165"/>
      <c r="H2" s="166"/>
    </row>
    <row r="3" spans="1:14" s="7" customFormat="1" ht="25.5" customHeight="1" thickBot="1" x14ac:dyDescent="0.25">
      <c r="A3" s="173"/>
      <c r="B3" s="165">
        <v>2016</v>
      </c>
      <c r="C3" s="165"/>
      <c r="D3" s="166"/>
      <c r="E3" s="164">
        <v>2017</v>
      </c>
      <c r="F3" s="165"/>
      <c r="G3" s="165"/>
      <c r="H3" s="170" t="s">
        <v>539</v>
      </c>
    </row>
    <row r="4" spans="1:14" s="2" customFormat="1" ht="25.5" customHeight="1" thickBot="1" x14ac:dyDescent="0.25">
      <c r="A4" s="174"/>
      <c r="B4" s="43" t="s">
        <v>135</v>
      </c>
      <c r="C4" s="39" t="s">
        <v>136</v>
      </c>
      <c r="D4" s="39" t="s">
        <v>10</v>
      </c>
      <c r="E4" s="111" t="s">
        <v>135</v>
      </c>
      <c r="F4" s="104" t="s">
        <v>136</v>
      </c>
      <c r="G4" s="109" t="s">
        <v>10</v>
      </c>
      <c r="H4" s="176"/>
    </row>
    <row r="5" spans="1:14" s="2" customFormat="1" ht="25.5" customHeight="1" x14ac:dyDescent="0.2">
      <c r="A5" s="25" t="s">
        <v>25</v>
      </c>
      <c r="B5" s="37">
        <v>485</v>
      </c>
      <c r="C5" s="36">
        <v>469</v>
      </c>
      <c r="D5" s="51">
        <f>B5+C5</f>
        <v>954</v>
      </c>
      <c r="E5" s="123">
        <v>503</v>
      </c>
      <c r="F5" s="124">
        <v>479</v>
      </c>
      <c r="G5" s="21">
        <f>E5+F5</f>
        <v>982</v>
      </c>
      <c r="H5" s="120">
        <f>G5-D5</f>
        <v>28</v>
      </c>
      <c r="L5" s="155" t="s">
        <v>443</v>
      </c>
      <c r="M5" s="155"/>
      <c r="N5" s="155"/>
    </row>
    <row r="6" spans="1:14" s="2" customFormat="1" ht="25.5" customHeight="1" x14ac:dyDescent="0.2">
      <c r="A6" s="58" t="s">
        <v>26</v>
      </c>
      <c r="B6" s="35">
        <v>43</v>
      </c>
      <c r="C6" s="3">
        <v>38</v>
      </c>
      <c r="D6" s="52">
        <f t="shared" ref="D6:D46" si="0">B6+C6</f>
        <v>81</v>
      </c>
      <c r="E6" s="125">
        <v>40</v>
      </c>
      <c r="F6" s="126">
        <v>35</v>
      </c>
      <c r="G6" s="4">
        <f t="shared" ref="G6:G46" si="1">E6+F6</f>
        <v>75</v>
      </c>
      <c r="H6" s="108">
        <f t="shared" ref="H6:H47" si="2">G6-D6</f>
        <v>-6</v>
      </c>
      <c r="L6" s="155"/>
      <c r="M6" s="155"/>
      <c r="N6" s="155"/>
    </row>
    <row r="7" spans="1:14" s="2" customFormat="1" ht="25.5" customHeight="1" x14ac:dyDescent="0.2">
      <c r="A7" s="58" t="s">
        <v>27</v>
      </c>
      <c r="B7" s="35">
        <v>53</v>
      </c>
      <c r="C7" s="3">
        <v>58</v>
      </c>
      <c r="D7" s="52">
        <f t="shared" si="0"/>
        <v>111</v>
      </c>
      <c r="E7" s="125">
        <v>56</v>
      </c>
      <c r="F7" s="126">
        <v>59</v>
      </c>
      <c r="G7" s="4">
        <f t="shared" si="1"/>
        <v>115</v>
      </c>
      <c r="H7" s="108">
        <f t="shared" si="2"/>
        <v>4</v>
      </c>
    </row>
    <row r="8" spans="1:14" s="2" customFormat="1" ht="25.5" customHeight="1" x14ac:dyDescent="0.2">
      <c r="A8" s="58" t="s">
        <v>28</v>
      </c>
      <c r="B8" s="35">
        <v>99</v>
      </c>
      <c r="C8" s="3">
        <v>89</v>
      </c>
      <c r="D8" s="52">
        <f t="shared" si="0"/>
        <v>188</v>
      </c>
      <c r="E8" s="125">
        <v>102</v>
      </c>
      <c r="F8" s="126">
        <v>96</v>
      </c>
      <c r="G8" s="4">
        <f t="shared" si="1"/>
        <v>198</v>
      </c>
      <c r="H8" s="108">
        <f t="shared" si="2"/>
        <v>10</v>
      </c>
    </row>
    <row r="9" spans="1:14" s="2" customFormat="1" ht="25.5" customHeight="1" x14ac:dyDescent="0.2">
      <c r="A9" s="58" t="s">
        <v>29</v>
      </c>
      <c r="B9" s="35">
        <v>141</v>
      </c>
      <c r="C9" s="3">
        <v>136</v>
      </c>
      <c r="D9" s="52">
        <f t="shared" si="0"/>
        <v>277</v>
      </c>
      <c r="E9" s="125">
        <v>139</v>
      </c>
      <c r="F9" s="126">
        <v>135</v>
      </c>
      <c r="G9" s="4">
        <f t="shared" si="1"/>
        <v>274</v>
      </c>
      <c r="H9" s="108">
        <f t="shared" si="2"/>
        <v>-3</v>
      </c>
    </row>
    <row r="10" spans="1:14" s="2" customFormat="1" ht="25.5" customHeight="1" x14ac:dyDescent="0.2">
      <c r="A10" s="58" t="s">
        <v>30</v>
      </c>
      <c r="B10" s="35">
        <v>85</v>
      </c>
      <c r="C10" s="3">
        <v>68</v>
      </c>
      <c r="D10" s="52">
        <f t="shared" si="0"/>
        <v>153</v>
      </c>
      <c r="E10" s="125">
        <v>83</v>
      </c>
      <c r="F10" s="126">
        <v>66</v>
      </c>
      <c r="G10" s="4">
        <f t="shared" si="1"/>
        <v>149</v>
      </c>
      <c r="H10" s="108">
        <f t="shared" si="2"/>
        <v>-4</v>
      </c>
    </row>
    <row r="11" spans="1:14" s="2" customFormat="1" ht="25.5" customHeight="1" x14ac:dyDescent="0.2">
      <c r="A11" s="58" t="s">
        <v>31</v>
      </c>
      <c r="B11" s="35">
        <v>187</v>
      </c>
      <c r="C11" s="3">
        <v>180</v>
      </c>
      <c r="D11" s="52">
        <f t="shared" si="0"/>
        <v>367</v>
      </c>
      <c r="E11" s="125">
        <v>177</v>
      </c>
      <c r="F11" s="126">
        <v>179</v>
      </c>
      <c r="G11" s="4">
        <f t="shared" si="1"/>
        <v>356</v>
      </c>
      <c r="H11" s="108">
        <f t="shared" si="2"/>
        <v>-11</v>
      </c>
    </row>
    <row r="12" spans="1:14" s="7" customFormat="1" ht="25.5" customHeight="1" x14ac:dyDescent="0.2">
      <c r="A12" s="58" t="s">
        <v>540</v>
      </c>
      <c r="B12" s="35">
        <v>487</v>
      </c>
      <c r="C12" s="3">
        <v>488</v>
      </c>
      <c r="D12" s="52">
        <f t="shared" si="0"/>
        <v>975</v>
      </c>
      <c r="E12" s="125">
        <v>547</v>
      </c>
      <c r="F12" s="126">
        <v>526</v>
      </c>
      <c r="G12" s="4">
        <f t="shared" si="1"/>
        <v>1073</v>
      </c>
      <c r="H12" s="108">
        <f t="shared" si="2"/>
        <v>98</v>
      </c>
    </row>
    <row r="13" spans="1:14" s="2" customFormat="1" ht="25.5" customHeight="1" x14ac:dyDescent="0.2">
      <c r="A13" s="58" t="s">
        <v>59</v>
      </c>
      <c r="B13" s="35">
        <v>40</v>
      </c>
      <c r="C13" s="3">
        <v>46</v>
      </c>
      <c r="D13" s="52">
        <f t="shared" si="0"/>
        <v>86</v>
      </c>
      <c r="E13" s="125">
        <v>40</v>
      </c>
      <c r="F13" s="126">
        <v>47</v>
      </c>
      <c r="G13" s="4">
        <f t="shared" si="1"/>
        <v>87</v>
      </c>
      <c r="H13" s="108">
        <f t="shared" si="2"/>
        <v>1</v>
      </c>
    </row>
    <row r="14" spans="1:14" s="2" customFormat="1" ht="25.5" customHeight="1" x14ac:dyDescent="0.2">
      <c r="A14" s="58" t="s">
        <v>60</v>
      </c>
      <c r="B14" s="35">
        <v>292</v>
      </c>
      <c r="C14" s="3">
        <v>303</v>
      </c>
      <c r="D14" s="52">
        <f t="shared" si="0"/>
        <v>595</v>
      </c>
      <c r="E14" s="125">
        <v>288</v>
      </c>
      <c r="F14" s="126">
        <v>294</v>
      </c>
      <c r="G14" s="4">
        <f t="shared" si="1"/>
        <v>582</v>
      </c>
      <c r="H14" s="108">
        <f t="shared" si="2"/>
        <v>-13</v>
      </c>
    </row>
    <row r="15" spans="1:14" s="2" customFormat="1" ht="25.5" customHeight="1" x14ac:dyDescent="0.2">
      <c r="A15" s="58" t="s">
        <v>61</v>
      </c>
      <c r="B15" s="35">
        <v>88</v>
      </c>
      <c r="C15" s="3">
        <v>107</v>
      </c>
      <c r="D15" s="52">
        <f t="shared" si="0"/>
        <v>195</v>
      </c>
      <c r="E15" s="125">
        <v>85</v>
      </c>
      <c r="F15" s="126">
        <v>103</v>
      </c>
      <c r="G15" s="4">
        <f t="shared" si="1"/>
        <v>188</v>
      </c>
      <c r="H15" s="108">
        <f t="shared" si="2"/>
        <v>-7</v>
      </c>
    </row>
    <row r="16" spans="1:14" s="2" customFormat="1" ht="25.5" customHeight="1" x14ac:dyDescent="0.2">
      <c r="A16" s="58" t="s">
        <v>32</v>
      </c>
      <c r="B16" s="35">
        <v>310</v>
      </c>
      <c r="C16" s="3">
        <v>333</v>
      </c>
      <c r="D16" s="52">
        <f t="shared" si="0"/>
        <v>643</v>
      </c>
      <c r="E16" s="125">
        <v>317</v>
      </c>
      <c r="F16" s="126">
        <v>334</v>
      </c>
      <c r="G16" s="4">
        <f t="shared" si="1"/>
        <v>651</v>
      </c>
      <c r="H16" s="108">
        <f t="shared" si="2"/>
        <v>8</v>
      </c>
    </row>
    <row r="17" spans="1:8" s="2" customFormat="1" ht="25.5" customHeight="1" x14ac:dyDescent="0.2">
      <c r="A17" s="58" t="s">
        <v>33</v>
      </c>
      <c r="B17" s="35">
        <v>388</v>
      </c>
      <c r="C17" s="3">
        <v>402</v>
      </c>
      <c r="D17" s="52">
        <f t="shared" si="0"/>
        <v>790</v>
      </c>
      <c r="E17" s="125">
        <v>378</v>
      </c>
      <c r="F17" s="126">
        <v>402</v>
      </c>
      <c r="G17" s="4">
        <f t="shared" si="1"/>
        <v>780</v>
      </c>
      <c r="H17" s="108">
        <f t="shared" si="2"/>
        <v>-10</v>
      </c>
    </row>
    <row r="18" spans="1:8" s="2" customFormat="1" ht="25.5" customHeight="1" x14ac:dyDescent="0.2">
      <c r="A18" s="58" t="s">
        <v>34</v>
      </c>
      <c r="B18" s="35">
        <v>172</v>
      </c>
      <c r="C18" s="3">
        <v>168</v>
      </c>
      <c r="D18" s="52">
        <f t="shared" si="0"/>
        <v>340</v>
      </c>
      <c r="E18" s="125">
        <v>165</v>
      </c>
      <c r="F18" s="126">
        <v>168</v>
      </c>
      <c r="G18" s="4">
        <f t="shared" si="1"/>
        <v>333</v>
      </c>
      <c r="H18" s="108">
        <f t="shared" si="2"/>
        <v>-7</v>
      </c>
    </row>
    <row r="19" spans="1:8" s="2" customFormat="1" ht="25.5" customHeight="1" x14ac:dyDescent="0.2">
      <c r="A19" s="58" t="s">
        <v>35</v>
      </c>
      <c r="B19" s="35">
        <v>85</v>
      </c>
      <c r="C19" s="3">
        <v>79</v>
      </c>
      <c r="D19" s="52">
        <f t="shared" si="0"/>
        <v>164</v>
      </c>
      <c r="E19" s="125">
        <v>87</v>
      </c>
      <c r="F19" s="126">
        <v>84</v>
      </c>
      <c r="G19" s="4">
        <f t="shared" si="1"/>
        <v>171</v>
      </c>
      <c r="H19" s="108">
        <f t="shared" si="2"/>
        <v>7</v>
      </c>
    </row>
    <row r="20" spans="1:8" s="2" customFormat="1" ht="25.5" customHeight="1" x14ac:dyDescent="0.2">
      <c r="A20" s="58" t="s">
        <v>36</v>
      </c>
      <c r="B20" s="35">
        <v>121</v>
      </c>
      <c r="C20" s="3">
        <v>121</v>
      </c>
      <c r="D20" s="52">
        <f t="shared" si="0"/>
        <v>242</v>
      </c>
      <c r="E20" s="125">
        <v>120</v>
      </c>
      <c r="F20" s="126">
        <v>118</v>
      </c>
      <c r="G20" s="4">
        <f t="shared" si="1"/>
        <v>238</v>
      </c>
      <c r="H20" s="108">
        <f t="shared" si="2"/>
        <v>-4</v>
      </c>
    </row>
    <row r="21" spans="1:8" s="2" customFormat="1" ht="25.5" customHeight="1" x14ac:dyDescent="0.2">
      <c r="A21" s="58" t="s">
        <v>37</v>
      </c>
      <c r="B21" s="35">
        <v>72</v>
      </c>
      <c r="C21" s="3">
        <v>68</v>
      </c>
      <c r="D21" s="52">
        <f t="shared" si="0"/>
        <v>140</v>
      </c>
      <c r="E21" s="125">
        <v>71</v>
      </c>
      <c r="F21" s="126">
        <v>71</v>
      </c>
      <c r="G21" s="4">
        <f t="shared" si="1"/>
        <v>142</v>
      </c>
      <c r="H21" s="108">
        <f t="shared" si="2"/>
        <v>2</v>
      </c>
    </row>
    <row r="22" spans="1:8" s="2" customFormat="1" ht="25.5" customHeight="1" x14ac:dyDescent="0.2">
      <c r="A22" s="58" t="s">
        <v>38</v>
      </c>
      <c r="B22" s="35">
        <v>55</v>
      </c>
      <c r="C22" s="3">
        <v>60</v>
      </c>
      <c r="D22" s="52">
        <f t="shared" si="0"/>
        <v>115</v>
      </c>
      <c r="E22" s="125">
        <v>58</v>
      </c>
      <c r="F22" s="126">
        <v>54</v>
      </c>
      <c r="G22" s="4">
        <f t="shared" si="1"/>
        <v>112</v>
      </c>
      <c r="H22" s="108">
        <f t="shared" si="2"/>
        <v>-3</v>
      </c>
    </row>
    <row r="23" spans="1:8" s="2" customFormat="1" ht="25.5" customHeight="1" x14ac:dyDescent="0.2">
      <c r="A23" s="58" t="s">
        <v>39</v>
      </c>
      <c r="B23" s="35">
        <v>36</v>
      </c>
      <c r="C23" s="3">
        <v>43</v>
      </c>
      <c r="D23" s="52">
        <f t="shared" si="0"/>
        <v>79</v>
      </c>
      <c r="E23" s="125">
        <v>39</v>
      </c>
      <c r="F23" s="126">
        <v>42</v>
      </c>
      <c r="G23" s="4">
        <f t="shared" si="1"/>
        <v>81</v>
      </c>
      <c r="H23" s="108">
        <f t="shared" si="2"/>
        <v>2</v>
      </c>
    </row>
    <row r="24" spans="1:8" s="2" customFormat="1" ht="25.5" customHeight="1" x14ac:dyDescent="0.2">
      <c r="A24" s="58" t="s">
        <v>241</v>
      </c>
      <c r="B24" s="35">
        <v>125</v>
      </c>
      <c r="C24" s="3">
        <v>116</v>
      </c>
      <c r="D24" s="52">
        <f t="shared" si="0"/>
        <v>241</v>
      </c>
      <c r="E24" s="125">
        <v>126</v>
      </c>
      <c r="F24" s="126">
        <v>116</v>
      </c>
      <c r="G24" s="4">
        <f t="shared" si="1"/>
        <v>242</v>
      </c>
      <c r="H24" s="108">
        <f t="shared" si="2"/>
        <v>1</v>
      </c>
    </row>
    <row r="25" spans="1:8" s="2" customFormat="1" ht="25.5" customHeight="1" x14ac:dyDescent="0.2">
      <c r="A25" s="58" t="s">
        <v>40</v>
      </c>
      <c r="B25" s="35">
        <v>292</v>
      </c>
      <c r="C25" s="3">
        <v>315</v>
      </c>
      <c r="D25" s="52">
        <f t="shared" si="0"/>
        <v>607</v>
      </c>
      <c r="E25" s="125">
        <v>286</v>
      </c>
      <c r="F25" s="126">
        <v>312</v>
      </c>
      <c r="G25" s="4">
        <f t="shared" si="1"/>
        <v>598</v>
      </c>
      <c r="H25" s="108">
        <f t="shared" si="2"/>
        <v>-9</v>
      </c>
    </row>
    <row r="26" spans="1:8" s="2" customFormat="1" ht="25.5" customHeight="1" x14ac:dyDescent="0.2">
      <c r="A26" s="58" t="s">
        <v>41</v>
      </c>
      <c r="B26" s="35">
        <v>164</v>
      </c>
      <c r="C26" s="3">
        <v>179</v>
      </c>
      <c r="D26" s="52">
        <f t="shared" si="0"/>
        <v>343</v>
      </c>
      <c r="E26" s="125">
        <v>160</v>
      </c>
      <c r="F26" s="126">
        <v>177</v>
      </c>
      <c r="G26" s="4">
        <f t="shared" si="1"/>
        <v>337</v>
      </c>
      <c r="H26" s="108">
        <f t="shared" si="2"/>
        <v>-6</v>
      </c>
    </row>
    <row r="27" spans="1:8" s="2" customFormat="1" ht="25.5" customHeight="1" x14ac:dyDescent="0.2">
      <c r="A27" s="58" t="s">
        <v>45</v>
      </c>
      <c r="B27" s="35">
        <v>197</v>
      </c>
      <c r="C27" s="3">
        <v>205</v>
      </c>
      <c r="D27" s="52">
        <f t="shared" si="0"/>
        <v>402</v>
      </c>
      <c r="E27" s="125">
        <v>201</v>
      </c>
      <c r="F27" s="126">
        <v>199</v>
      </c>
      <c r="G27" s="4">
        <f t="shared" si="1"/>
        <v>400</v>
      </c>
      <c r="H27" s="108">
        <f t="shared" si="2"/>
        <v>-2</v>
      </c>
    </row>
    <row r="28" spans="1:8" s="2" customFormat="1" ht="25.5" customHeight="1" x14ac:dyDescent="0.2">
      <c r="A28" s="58" t="s">
        <v>42</v>
      </c>
      <c r="B28" s="35">
        <v>87</v>
      </c>
      <c r="C28" s="3">
        <v>91</v>
      </c>
      <c r="D28" s="52">
        <f t="shared" si="0"/>
        <v>178</v>
      </c>
      <c r="E28" s="125">
        <v>80</v>
      </c>
      <c r="F28" s="126">
        <v>93</v>
      </c>
      <c r="G28" s="4">
        <f t="shared" si="1"/>
        <v>173</v>
      </c>
      <c r="H28" s="108">
        <f t="shared" si="2"/>
        <v>-5</v>
      </c>
    </row>
    <row r="29" spans="1:8" s="7" customFormat="1" ht="25.5" customHeight="1" x14ac:dyDescent="0.2">
      <c r="A29" s="58" t="s">
        <v>43</v>
      </c>
      <c r="B29" s="35">
        <v>1331</v>
      </c>
      <c r="C29" s="3">
        <v>1492</v>
      </c>
      <c r="D29" s="52">
        <f t="shared" si="0"/>
        <v>2823</v>
      </c>
      <c r="E29" s="125">
        <v>1534</v>
      </c>
      <c r="F29" s="126">
        <v>1642</v>
      </c>
      <c r="G29" s="4">
        <f t="shared" si="1"/>
        <v>3176</v>
      </c>
      <c r="H29" s="108">
        <f t="shared" si="2"/>
        <v>353</v>
      </c>
    </row>
    <row r="30" spans="1:8" s="2" customFormat="1" ht="25.5" customHeight="1" x14ac:dyDescent="0.2">
      <c r="A30" s="58" t="s">
        <v>44</v>
      </c>
      <c r="B30" s="35">
        <v>153</v>
      </c>
      <c r="C30" s="3">
        <v>145</v>
      </c>
      <c r="D30" s="52">
        <f t="shared" si="0"/>
        <v>298</v>
      </c>
      <c r="E30" s="125">
        <v>147</v>
      </c>
      <c r="F30" s="126">
        <v>142</v>
      </c>
      <c r="G30" s="4">
        <f t="shared" si="1"/>
        <v>289</v>
      </c>
      <c r="H30" s="108">
        <f t="shared" si="2"/>
        <v>-9</v>
      </c>
    </row>
    <row r="31" spans="1:8" s="2" customFormat="1" ht="25.5" customHeight="1" x14ac:dyDescent="0.2">
      <c r="A31" s="58" t="s">
        <v>46</v>
      </c>
      <c r="B31" s="35">
        <v>277</v>
      </c>
      <c r="C31" s="3">
        <v>244</v>
      </c>
      <c r="D31" s="52">
        <f t="shared" si="0"/>
        <v>521</v>
      </c>
      <c r="E31" s="125">
        <v>277</v>
      </c>
      <c r="F31" s="126">
        <v>250</v>
      </c>
      <c r="G31" s="4">
        <f t="shared" si="1"/>
        <v>527</v>
      </c>
      <c r="H31" s="108">
        <f t="shared" si="2"/>
        <v>6</v>
      </c>
    </row>
    <row r="32" spans="1:8" s="2" customFormat="1" ht="25.5" customHeight="1" x14ac:dyDescent="0.2">
      <c r="A32" s="58" t="s">
        <v>47</v>
      </c>
      <c r="B32" s="35">
        <v>215</v>
      </c>
      <c r="C32" s="3">
        <v>205</v>
      </c>
      <c r="D32" s="52">
        <f t="shared" si="0"/>
        <v>420</v>
      </c>
      <c r="E32" s="125">
        <v>211</v>
      </c>
      <c r="F32" s="126">
        <v>200</v>
      </c>
      <c r="G32" s="4">
        <f t="shared" si="1"/>
        <v>411</v>
      </c>
      <c r="H32" s="108">
        <f t="shared" si="2"/>
        <v>-9</v>
      </c>
    </row>
    <row r="33" spans="1:8" s="2" customFormat="1" ht="25.5" customHeight="1" x14ac:dyDescent="0.2">
      <c r="A33" s="58" t="s">
        <v>48</v>
      </c>
      <c r="B33" s="35">
        <v>153</v>
      </c>
      <c r="C33" s="3">
        <v>148</v>
      </c>
      <c r="D33" s="52">
        <f t="shared" si="0"/>
        <v>301</v>
      </c>
      <c r="E33" s="125">
        <v>157</v>
      </c>
      <c r="F33" s="126">
        <v>159</v>
      </c>
      <c r="G33" s="4">
        <f t="shared" si="1"/>
        <v>316</v>
      </c>
      <c r="H33" s="108">
        <f t="shared" si="2"/>
        <v>15</v>
      </c>
    </row>
    <row r="34" spans="1:8" s="2" customFormat="1" ht="25.5" customHeight="1" x14ac:dyDescent="0.2">
      <c r="A34" s="58" t="s">
        <v>49</v>
      </c>
      <c r="B34" s="35">
        <v>75</v>
      </c>
      <c r="C34" s="3">
        <v>65</v>
      </c>
      <c r="D34" s="52">
        <f t="shared" si="0"/>
        <v>140</v>
      </c>
      <c r="E34" s="125">
        <v>67</v>
      </c>
      <c r="F34" s="126">
        <v>64</v>
      </c>
      <c r="G34" s="4">
        <f t="shared" si="1"/>
        <v>131</v>
      </c>
      <c r="H34" s="108">
        <f t="shared" si="2"/>
        <v>-9</v>
      </c>
    </row>
    <row r="35" spans="1:8" s="7" customFormat="1" ht="25.5" customHeight="1" x14ac:dyDescent="0.2">
      <c r="A35" s="58" t="s">
        <v>541</v>
      </c>
      <c r="B35" s="35">
        <v>905</v>
      </c>
      <c r="C35" s="3">
        <v>1047</v>
      </c>
      <c r="D35" s="52">
        <f t="shared" si="0"/>
        <v>1952</v>
      </c>
      <c r="E35" s="125">
        <v>912</v>
      </c>
      <c r="F35" s="126">
        <v>1052</v>
      </c>
      <c r="G35" s="4">
        <f t="shared" si="1"/>
        <v>1964</v>
      </c>
      <c r="H35" s="108">
        <f t="shared" si="2"/>
        <v>12</v>
      </c>
    </row>
    <row r="36" spans="1:8" s="7" customFormat="1" ht="25.5" customHeight="1" x14ac:dyDescent="0.2">
      <c r="A36" s="58" t="s">
        <v>542</v>
      </c>
      <c r="B36" s="35">
        <v>1385</v>
      </c>
      <c r="C36" s="3">
        <v>1670</v>
      </c>
      <c r="D36" s="52">
        <f t="shared" si="0"/>
        <v>3055</v>
      </c>
      <c r="E36" s="125">
        <v>1450</v>
      </c>
      <c r="F36" s="126">
        <v>1861</v>
      </c>
      <c r="G36" s="4">
        <f t="shared" si="1"/>
        <v>3311</v>
      </c>
      <c r="H36" s="108">
        <f t="shared" si="2"/>
        <v>256</v>
      </c>
    </row>
    <row r="37" spans="1:8" s="2" customFormat="1" ht="25.5" customHeight="1" x14ac:dyDescent="0.2">
      <c r="A37" s="70" t="s">
        <v>543</v>
      </c>
      <c r="B37" s="35">
        <v>36</v>
      </c>
      <c r="C37" s="3">
        <v>37</v>
      </c>
      <c r="D37" s="52">
        <f t="shared" si="0"/>
        <v>73</v>
      </c>
      <c r="E37" s="125">
        <v>37</v>
      </c>
      <c r="F37" s="126">
        <v>36</v>
      </c>
      <c r="G37" s="4">
        <f t="shared" si="1"/>
        <v>73</v>
      </c>
      <c r="H37" s="108">
        <f t="shared" si="2"/>
        <v>0</v>
      </c>
    </row>
    <row r="38" spans="1:8" s="2" customFormat="1" ht="25.5" customHeight="1" x14ac:dyDescent="0.2">
      <c r="A38" s="58" t="s">
        <v>50</v>
      </c>
      <c r="B38" s="35">
        <v>67</v>
      </c>
      <c r="C38" s="3">
        <v>78</v>
      </c>
      <c r="D38" s="52">
        <f t="shared" si="0"/>
        <v>145</v>
      </c>
      <c r="E38" s="125">
        <v>72</v>
      </c>
      <c r="F38" s="126">
        <v>77</v>
      </c>
      <c r="G38" s="4">
        <f t="shared" si="1"/>
        <v>149</v>
      </c>
      <c r="H38" s="108">
        <f t="shared" si="2"/>
        <v>4</v>
      </c>
    </row>
    <row r="39" spans="1:8" s="2" customFormat="1" ht="25.5" customHeight="1" x14ac:dyDescent="0.2">
      <c r="A39" s="58" t="s">
        <v>51</v>
      </c>
      <c r="B39" s="35">
        <v>54</v>
      </c>
      <c r="C39" s="3">
        <v>68</v>
      </c>
      <c r="D39" s="52">
        <f t="shared" si="0"/>
        <v>122</v>
      </c>
      <c r="E39" s="125">
        <v>47</v>
      </c>
      <c r="F39" s="126">
        <v>62</v>
      </c>
      <c r="G39" s="4">
        <f t="shared" si="1"/>
        <v>109</v>
      </c>
      <c r="H39" s="108">
        <f t="shared" si="2"/>
        <v>-13</v>
      </c>
    </row>
    <row r="40" spans="1:8" s="2" customFormat="1" ht="25.5" customHeight="1" x14ac:dyDescent="0.2">
      <c r="A40" s="58" t="s">
        <v>52</v>
      </c>
      <c r="B40" s="35">
        <v>123</v>
      </c>
      <c r="C40" s="3">
        <v>109</v>
      </c>
      <c r="D40" s="52">
        <f t="shared" si="0"/>
        <v>232</v>
      </c>
      <c r="E40" s="125">
        <v>125</v>
      </c>
      <c r="F40" s="126">
        <v>104</v>
      </c>
      <c r="G40" s="4">
        <f t="shared" si="1"/>
        <v>229</v>
      </c>
      <c r="H40" s="108">
        <f t="shared" si="2"/>
        <v>-3</v>
      </c>
    </row>
    <row r="41" spans="1:8" s="2" customFormat="1" ht="25.5" customHeight="1" x14ac:dyDescent="0.2">
      <c r="A41" s="58" t="s">
        <v>53</v>
      </c>
      <c r="B41" s="35">
        <v>81</v>
      </c>
      <c r="C41" s="3">
        <v>78</v>
      </c>
      <c r="D41" s="52">
        <f t="shared" si="0"/>
        <v>159</v>
      </c>
      <c r="E41" s="125">
        <v>79</v>
      </c>
      <c r="F41" s="126">
        <v>77</v>
      </c>
      <c r="G41" s="4">
        <f t="shared" si="1"/>
        <v>156</v>
      </c>
      <c r="H41" s="108">
        <f t="shared" si="2"/>
        <v>-3</v>
      </c>
    </row>
    <row r="42" spans="1:8" s="2" customFormat="1" ht="25.5" customHeight="1" x14ac:dyDescent="0.2">
      <c r="A42" s="58" t="s">
        <v>55</v>
      </c>
      <c r="B42" s="35">
        <v>314</v>
      </c>
      <c r="C42" s="3">
        <v>301</v>
      </c>
      <c r="D42" s="52">
        <f t="shared" si="0"/>
        <v>615</v>
      </c>
      <c r="E42" s="125">
        <v>308</v>
      </c>
      <c r="F42" s="126">
        <v>287</v>
      </c>
      <c r="G42" s="4">
        <f t="shared" si="1"/>
        <v>595</v>
      </c>
      <c r="H42" s="108">
        <f t="shared" si="2"/>
        <v>-20</v>
      </c>
    </row>
    <row r="43" spans="1:8" s="2" customFormat="1" ht="25.5" customHeight="1" x14ac:dyDescent="0.2">
      <c r="A43" s="58" t="s">
        <v>54</v>
      </c>
      <c r="B43" s="35">
        <v>139</v>
      </c>
      <c r="C43" s="3">
        <v>139</v>
      </c>
      <c r="D43" s="52">
        <f t="shared" si="0"/>
        <v>278</v>
      </c>
      <c r="E43" s="125">
        <v>135</v>
      </c>
      <c r="F43" s="126">
        <v>136</v>
      </c>
      <c r="G43" s="4">
        <f t="shared" si="1"/>
        <v>271</v>
      </c>
      <c r="H43" s="108">
        <f t="shared" si="2"/>
        <v>-7</v>
      </c>
    </row>
    <row r="44" spans="1:8" s="2" customFormat="1" ht="25.5" customHeight="1" x14ac:dyDescent="0.2">
      <c r="A44" s="58" t="s">
        <v>56</v>
      </c>
      <c r="B44" s="35">
        <v>99</v>
      </c>
      <c r="C44" s="3">
        <v>88</v>
      </c>
      <c r="D44" s="52">
        <f t="shared" si="0"/>
        <v>187</v>
      </c>
      <c r="E44" s="125">
        <v>106</v>
      </c>
      <c r="F44" s="126">
        <v>97</v>
      </c>
      <c r="G44" s="4">
        <f t="shared" si="1"/>
        <v>203</v>
      </c>
      <c r="H44" s="108">
        <f t="shared" si="2"/>
        <v>16</v>
      </c>
    </row>
    <row r="45" spans="1:8" s="2" customFormat="1" ht="25.5" customHeight="1" x14ac:dyDescent="0.2">
      <c r="A45" s="58" t="s">
        <v>57</v>
      </c>
      <c r="B45" s="35">
        <v>188</v>
      </c>
      <c r="C45" s="3">
        <v>173</v>
      </c>
      <c r="D45" s="52">
        <f t="shared" si="0"/>
        <v>361</v>
      </c>
      <c r="E45" s="125">
        <v>180</v>
      </c>
      <c r="F45" s="126">
        <v>162</v>
      </c>
      <c r="G45" s="4">
        <f t="shared" si="1"/>
        <v>342</v>
      </c>
      <c r="H45" s="108">
        <f t="shared" si="2"/>
        <v>-19</v>
      </c>
    </row>
    <row r="46" spans="1:8" s="2" customFormat="1" ht="25.5" customHeight="1" thickBot="1" x14ac:dyDescent="0.25">
      <c r="A46" s="58" t="s">
        <v>58</v>
      </c>
      <c r="B46" s="49">
        <v>184</v>
      </c>
      <c r="C46" s="17">
        <v>190</v>
      </c>
      <c r="D46" s="53">
        <f t="shared" si="0"/>
        <v>374</v>
      </c>
      <c r="E46" s="127">
        <v>182</v>
      </c>
      <c r="F46" s="128">
        <v>192</v>
      </c>
      <c r="G46" s="8">
        <f t="shared" si="1"/>
        <v>374</v>
      </c>
      <c r="H46" s="78">
        <f t="shared" si="2"/>
        <v>0</v>
      </c>
    </row>
    <row r="47" spans="1:8" s="2" customFormat="1" ht="25.5" customHeight="1" thickBot="1" x14ac:dyDescent="0.25">
      <c r="A47" s="39" t="s">
        <v>23</v>
      </c>
      <c r="B47" s="110">
        <f>SUM(B5:B46)</f>
        <v>9883</v>
      </c>
      <c r="C47" s="102">
        <f>SUM(C5:C46)</f>
        <v>10439</v>
      </c>
      <c r="D47" s="103">
        <f t="shared" ref="D47" si="3">B47+C47</f>
        <v>20322</v>
      </c>
      <c r="E47" s="121">
        <f>SUM(E5:E46)</f>
        <v>10174</v>
      </c>
      <c r="F47" s="30">
        <f>SUM(F5:F46)</f>
        <v>10789</v>
      </c>
      <c r="G47" s="122">
        <f>SUM(G5:G46)</f>
        <v>20963</v>
      </c>
      <c r="H47" s="50">
        <f t="shared" si="2"/>
        <v>641</v>
      </c>
    </row>
    <row r="48" spans="1:8" x14ac:dyDescent="0.2">
      <c r="D48" s="16"/>
    </row>
  </sheetData>
  <mergeCells count="7">
    <mergeCell ref="A2:A4"/>
    <mergeCell ref="L5:N6"/>
    <mergeCell ref="B3:D3"/>
    <mergeCell ref="E3:G3"/>
    <mergeCell ref="A1:H1"/>
    <mergeCell ref="B2:H2"/>
    <mergeCell ref="H3:H4"/>
  </mergeCells>
  <hyperlinks>
    <hyperlink ref="L5:N6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workbookViewId="0">
      <pane ySplit="1" topLeftCell="A65" activePane="bottomLeft" state="frozen"/>
      <selection pane="bottomLeft" activeCell="I81" sqref="I81"/>
    </sheetView>
  </sheetViews>
  <sheetFormatPr defaultRowHeight="12.75" x14ac:dyDescent="0.2"/>
  <cols>
    <col min="1" max="1" width="18.140625" bestFit="1" customWidth="1"/>
    <col min="2" max="3" width="9.28515625" customWidth="1"/>
    <col min="4" max="8" width="9.28515625" style="6" customWidth="1"/>
  </cols>
  <sheetData>
    <row r="1" spans="1:12" s="2" customFormat="1" ht="25.5" customHeight="1" thickBot="1" x14ac:dyDescent="0.25">
      <c r="A1" s="164" t="s">
        <v>134</v>
      </c>
      <c r="B1" s="165"/>
      <c r="C1" s="165"/>
      <c r="D1" s="165"/>
      <c r="E1" s="165"/>
      <c r="F1" s="165"/>
      <c r="G1" s="165"/>
      <c r="H1" s="166"/>
    </row>
    <row r="2" spans="1:12" s="2" customFormat="1" ht="25.5" customHeight="1" thickBot="1" x14ac:dyDescent="0.25">
      <c r="A2" s="172" t="s">
        <v>63</v>
      </c>
      <c r="B2" s="164" t="s">
        <v>14</v>
      </c>
      <c r="C2" s="165"/>
      <c r="D2" s="165"/>
      <c r="E2" s="165"/>
      <c r="F2" s="165"/>
      <c r="G2" s="165"/>
      <c r="H2" s="166"/>
    </row>
    <row r="3" spans="1:12" s="7" customFormat="1" ht="25.5" customHeight="1" thickBot="1" x14ac:dyDescent="0.25">
      <c r="A3" s="171"/>
      <c r="B3" s="164">
        <v>2016</v>
      </c>
      <c r="C3" s="165"/>
      <c r="D3" s="166"/>
      <c r="E3" s="164">
        <v>2017</v>
      </c>
      <c r="F3" s="165"/>
      <c r="G3" s="166"/>
      <c r="H3" s="170" t="s">
        <v>539</v>
      </c>
    </row>
    <row r="4" spans="1:12" s="2" customFormat="1" ht="25.5" customHeight="1" thickBot="1" x14ac:dyDescent="0.25">
      <c r="A4" s="174"/>
      <c r="B4" s="101" t="s">
        <v>135</v>
      </c>
      <c r="C4" s="102" t="s">
        <v>136</v>
      </c>
      <c r="D4" s="38" t="s">
        <v>10</v>
      </c>
      <c r="E4" s="104" t="s">
        <v>135</v>
      </c>
      <c r="F4" s="104" t="s">
        <v>136</v>
      </c>
      <c r="G4" s="109" t="s">
        <v>10</v>
      </c>
      <c r="H4" s="176"/>
    </row>
    <row r="5" spans="1:12" s="2" customFormat="1" ht="25.5" customHeight="1" x14ac:dyDescent="0.2">
      <c r="A5" s="42" t="s">
        <v>62</v>
      </c>
      <c r="B5" s="54">
        <v>68</v>
      </c>
      <c r="C5" s="61">
        <v>69</v>
      </c>
      <c r="D5" s="56">
        <f>B5+C5</f>
        <v>137</v>
      </c>
      <c r="E5" s="123">
        <v>68</v>
      </c>
      <c r="F5" s="124">
        <v>69</v>
      </c>
      <c r="G5" s="21">
        <f>E5+F5</f>
        <v>137</v>
      </c>
      <c r="H5" s="75">
        <f>G5-D5</f>
        <v>0</v>
      </c>
    </row>
    <row r="6" spans="1:12" s="2" customFormat="1" ht="25.5" customHeight="1" x14ac:dyDescent="0.2">
      <c r="A6" s="31" t="s">
        <v>70</v>
      </c>
      <c r="B6" s="34">
        <v>56</v>
      </c>
      <c r="C6" s="5">
        <v>45</v>
      </c>
      <c r="D6" s="52">
        <f t="shared" ref="D6:D69" si="0">B6+C6</f>
        <v>101</v>
      </c>
      <c r="E6" s="125">
        <v>56</v>
      </c>
      <c r="F6" s="126">
        <v>50</v>
      </c>
      <c r="G6" s="4">
        <f t="shared" ref="G6:G69" si="1">E6+F6</f>
        <v>106</v>
      </c>
      <c r="H6" s="66">
        <f t="shared" ref="H6:H69" si="2">G6-D6</f>
        <v>5</v>
      </c>
    </row>
    <row r="7" spans="1:12" s="2" customFormat="1" ht="25.5" customHeight="1" x14ac:dyDescent="0.2">
      <c r="A7" s="31" t="s">
        <v>64</v>
      </c>
      <c r="B7" s="34">
        <v>40</v>
      </c>
      <c r="C7" s="5">
        <v>42</v>
      </c>
      <c r="D7" s="52">
        <f t="shared" si="0"/>
        <v>82</v>
      </c>
      <c r="E7" s="125">
        <v>40</v>
      </c>
      <c r="F7" s="126">
        <v>42</v>
      </c>
      <c r="G7" s="4">
        <f t="shared" si="1"/>
        <v>82</v>
      </c>
      <c r="H7" s="66">
        <f t="shared" si="2"/>
        <v>0</v>
      </c>
    </row>
    <row r="8" spans="1:12" s="2" customFormat="1" ht="25.5" customHeight="1" x14ac:dyDescent="0.2">
      <c r="A8" s="31" t="s">
        <v>65</v>
      </c>
      <c r="B8" s="34">
        <v>65</v>
      </c>
      <c r="C8" s="5">
        <v>87</v>
      </c>
      <c r="D8" s="52">
        <f t="shared" si="0"/>
        <v>152</v>
      </c>
      <c r="E8" s="125">
        <v>70</v>
      </c>
      <c r="F8" s="126">
        <v>95</v>
      </c>
      <c r="G8" s="4">
        <f t="shared" si="1"/>
        <v>165</v>
      </c>
      <c r="H8" s="66">
        <f t="shared" si="2"/>
        <v>13</v>
      </c>
      <c r="J8" s="155" t="s">
        <v>443</v>
      </c>
      <c r="K8" s="155"/>
      <c r="L8" s="155"/>
    </row>
    <row r="9" spans="1:12" s="2" customFormat="1" ht="25.5" customHeight="1" x14ac:dyDescent="0.2">
      <c r="A9" s="31" t="s">
        <v>66</v>
      </c>
      <c r="B9" s="34">
        <v>114</v>
      </c>
      <c r="C9" s="5">
        <v>114</v>
      </c>
      <c r="D9" s="52">
        <f t="shared" si="0"/>
        <v>228</v>
      </c>
      <c r="E9" s="125">
        <v>106</v>
      </c>
      <c r="F9" s="126">
        <v>108</v>
      </c>
      <c r="G9" s="4">
        <f t="shared" si="1"/>
        <v>214</v>
      </c>
      <c r="H9" s="66">
        <f t="shared" si="2"/>
        <v>-14</v>
      </c>
      <c r="J9" s="155"/>
      <c r="K9" s="155"/>
      <c r="L9" s="155"/>
    </row>
    <row r="10" spans="1:12" s="2" customFormat="1" ht="25.5" customHeight="1" x14ac:dyDescent="0.2">
      <c r="A10" s="31" t="s">
        <v>67</v>
      </c>
      <c r="B10" s="34">
        <v>32</v>
      </c>
      <c r="C10" s="5">
        <v>40</v>
      </c>
      <c r="D10" s="52">
        <f t="shared" si="0"/>
        <v>72</v>
      </c>
      <c r="E10" s="125">
        <v>30</v>
      </c>
      <c r="F10" s="126">
        <v>40</v>
      </c>
      <c r="G10" s="4">
        <f t="shared" si="1"/>
        <v>70</v>
      </c>
      <c r="H10" s="66">
        <f t="shared" si="2"/>
        <v>-2</v>
      </c>
    </row>
    <row r="11" spans="1:12" s="2" customFormat="1" ht="25.5" customHeight="1" x14ac:dyDescent="0.2">
      <c r="A11" s="31" t="s">
        <v>71</v>
      </c>
      <c r="B11" s="34">
        <v>228</v>
      </c>
      <c r="C11" s="5">
        <v>226</v>
      </c>
      <c r="D11" s="52">
        <f t="shared" si="0"/>
        <v>454</v>
      </c>
      <c r="E11" s="125">
        <v>225</v>
      </c>
      <c r="F11" s="126">
        <v>237</v>
      </c>
      <c r="G11" s="4">
        <f t="shared" si="1"/>
        <v>462</v>
      </c>
      <c r="H11" s="66">
        <f t="shared" si="2"/>
        <v>8</v>
      </c>
    </row>
    <row r="12" spans="1:12" s="2" customFormat="1" ht="25.5" customHeight="1" x14ac:dyDescent="0.2">
      <c r="A12" s="31" t="s">
        <v>68</v>
      </c>
      <c r="B12" s="34">
        <v>17</v>
      </c>
      <c r="C12" s="5">
        <v>19</v>
      </c>
      <c r="D12" s="52">
        <f t="shared" si="0"/>
        <v>36</v>
      </c>
      <c r="E12" s="125">
        <v>16</v>
      </c>
      <c r="F12" s="126">
        <v>18</v>
      </c>
      <c r="G12" s="4">
        <f t="shared" si="1"/>
        <v>34</v>
      </c>
      <c r="H12" s="66">
        <f t="shared" si="2"/>
        <v>-2</v>
      </c>
    </row>
    <row r="13" spans="1:12" s="2" customFormat="1" ht="25.5" customHeight="1" x14ac:dyDescent="0.2">
      <c r="A13" s="31" t="s">
        <v>69</v>
      </c>
      <c r="B13" s="34">
        <v>51</v>
      </c>
      <c r="C13" s="5">
        <v>48</v>
      </c>
      <c r="D13" s="52">
        <f t="shared" si="0"/>
        <v>99</v>
      </c>
      <c r="E13" s="125">
        <v>57</v>
      </c>
      <c r="F13" s="126">
        <v>52</v>
      </c>
      <c r="G13" s="4">
        <f t="shared" si="1"/>
        <v>109</v>
      </c>
      <c r="H13" s="66">
        <f t="shared" si="2"/>
        <v>10</v>
      </c>
    </row>
    <row r="14" spans="1:12" s="2" customFormat="1" ht="25.5" customHeight="1" x14ac:dyDescent="0.2">
      <c r="A14" s="31" t="s">
        <v>73</v>
      </c>
      <c r="B14" s="34">
        <v>142</v>
      </c>
      <c r="C14" s="5">
        <v>166</v>
      </c>
      <c r="D14" s="52">
        <f t="shared" si="0"/>
        <v>308</v>
      </c>
      <c r="E14" s="125">
        <v>141</v>
      </c>
      <c r="F14" s="126">
        <v>158</v>
      </c>
      <c r="G14" s="4">
        <f t="shared" si="1"/>
        <v>299</v>
      </c>
      <c r="H14" s="66">
        <f t="shared" si="2"/>
        <v>-9</v>
      </c>
    </row>
    <row r="15" spans="1:12" s="2" customFormat="1" ht="25.5" customHeight="1" x14ac:dyDescent="0.2">
      <c r="A15" s="31" t="s">
        <v>72</v>
      </c>
      <c r="B15" s="34">
        <v>15</v>
      </c>
      <c r="C15" s="5">
        <v>25</v>
      </c>
      <c r="D15" s="52">
        <f t="shared" si="0"/>
        <v>40</v>
      </c>
      <c r="E15" s="125">
        <v>19</v>
      </c>
      <c r="F15" s="126">
        <v>24</v>
      </c>
      <c r="G15" s="4">
        <f t="shared" si="1"/>
        <v>43</v>
      </c>
      <c r="H15" s="66">
        <f t="shared" si="2"/>
        <v>3</v>
      </c>
    </row>
    <row r="16" spans="1:12" s="2" customFormat="1" ht="25.5" customHeight="1" x14ac:dyDescent="0.2">
      <c r="A16" s="31" t="s">
        <v>74</v>
      </c>
      <c r="B16" s="34">
        <v>48</v>
      </c>
      <c r="C16" s="5">
        <v>43</v>
      </c>
      <c r="D16" s="52">
        <f t="shared" si="0"/>
        <v>91</v>
      </c>
      <c r="E16" s="125">
        <v>51</v>
      </c>
      <c r="F16" s="126">
        <v>52</v>
      </c>
      <c r="G16" s="4">
        <f t="shared" si="1"/>
        <v>103</v>
      </c>
      <c r="H16" s="66">
        <f t="shared" si="2"/>
        <v>12</v>
      </c>
    </row>
    <row r="17" spans="1:8" s="2" customFormat="1" ht="25.5" customHeight="1" x14ac:dyDescent="0.2">
      <c r="A17" s="31" t="s">
        <v>75</v>
      </c>
      <c r="B17" s="34">
        <v>47</v>
      </c>
      <c r="C17" s="5">
        <v>43</v>
      </c>
      <c r="D17" s="52">
        <f t="shared" si="0"/>
        <v>90</v>
      </c>
      <c r="E17" s="125">
        <v>44</v>
      </c>
      <c r="F17" s="126">
        <v>40</v>
      </c>
      <c r="G17" s="4">
        <f t="shared" si="1"/>
        <v>84</v>
      </c>
      <c r="H17" s="66">
        <f t="shared" si="2"/>
        <v>-6</v>
      </c>
    </row>
    <row r="18" spans="1:8" s="2" customFormat="1" ht="25.5" customHeight="1" x14ac:dyDescent="0.2">
      <c r="A18" s="31" t="s">
        <v>76</v>
      </c>
      <c r="B18" s="34">
        <v>63</v>
      </c>
      <c r="C18" s="5">
        <v>66</v>
      </c>
      <c r="D18" s="52">
        <f t="shared" si="0"/>
        <v>129</v>
      </c>
      <c r="E18" s="125">
        <v>57</v>
      </c>
      <c r="F18" s="126">
        <v>59</v>
      </c>
      <c r="G18" s="4">
        <f t="shared" si="1"/>
        <v>116</v>
      </c>
      <c r="H18" s="66">
        <f t="shared" si="2"/>
        <v>-13</v>
      </c>
    </row>
    <row r="19" spans="1:8" s="2" customFormat="1" ht="25.5" customHeight="1" x14ac:dyDescent="0.2">
      <c r="A19" s="31" t="s">
        <v>77</v>
      </c>
      <c r="B19" s="34">
        <v>27</v>
      </c>
      <c r="C19" s="5">
        <v>25</v>
      </c>
      <c r="D19" s="52">
        <f t="shared" si="0"/>
        <v>52</v>
      </c>
      <c r="E19" s="125">
        <v>26</v>
      </c>
      <c r="F19" s="126">
        <v>25</v>
      </c>
      <c r="G19" s="4">
        <f t="shared" si="1"/>
        <v>51</v>
      </c>
      <c r="H19" s="66">
        <f t="shared" si="2"/>
        <v>-1</v>
      </c>
    </row>
    <row r="20" spans="1:8" s="2" customFormat="1" ht="25.5" customHeight="1" x14ac:dyDescent="0.2">
      <c r="A20" s="31" t="s">
        <v>78</v>
      </c>
      <c r="B20" s="34">
        <v>25</v>
      </c>
      <c r="C20" s="5">
        <v>26</v>
      </c>
      <c r="D20" s="52">
        <f t="shared" si="0"/>
        <v>51</v>
      </c>
      <c r="E20" s="125">
        <v>23</v>
      </c>
      <c r="F20" s="126">
        <v>28</v>
      </c>
      <c r="G20" s="4">
        <f t="shared" si="1"/>
        <v>51</v>
      </c>
      <c r="H20" s="66">
        <f t="shared" si="2"/>
        <v>0</v>
      </c>
    </row>
    <row r="21" spans="1:8" s="2" customFormat="1" ht="25.5" customHeight="1" x14ac:dyDescent="0.2">
      <c r="A21" s="31" t="s">
        <v>79</v>
      </c>
      <c r="B21" s="34">
        <v>63</v>
      </c>
      <c r="C21" s="5">
        <v>73</v>
      </c>
      <c r="D21" s="52">
        <f t="shared" si="0"/>
        <v>136</v>
      </c>
      <c r="E21" s="125">
        <v>59</v>
      </c>
      <c r="F21" s="126">
        <v>75</v>
      </c>
      <c r="G21" s="4">
        <f t="shared" si="1"/>
        <v>134</v>
      </c>
      <c r="H21" s="66">
        <f t="shared" si="2"/>
        <v>-2</v>
      </c>
    </row>
    <row r="22" spans="1:8" s="2" customFormat="1" ht="25.5" customHeight="1" x14ac:dyDescent="0.2">
      <c r="A22" s="31" t="s">
        <v>128</v>
      </c>
      <c r="B22" s="34">
        <v>35</v>
      </c>
      <c r="C22" s="5">
        <v>41</v>
      </c>
      <c r="D22" s="52">
        <f t="shared" si="0"/>
        <v>76</v>
      </c>
      <c r="E22" s="125">
        <v>31</v>
      </c>
      <c r="F22" s="126">
        <v>38</v>
      </c>
      <c r="G22" s="4">
        <f t="shared" si="1"/>
        <v>69</v>
      </c>
      <c r="H22" s="66">
        <f t="shared" si="2"/>
        <v>-7</v>
      </c>
    </row>
    <row r="23" spans="1:8" s="2" customFormat="1" ht="25.5" customHeight="1" x14ac:dyDescent="0.2">
      <c r="A23" s="31" t="s">
        <v>129</v>
      </c>
      <c r="B23" s="34">
        <v>29</v>
      </c>
      <c r="C23" s="5">
        <v>44</v>
      </c>
      <c r="D23" s="52">
        <f t="shared" si="0"/>
        <v>73</v>
      </c>
      <c r="E23" s="125">
        <v>30</v>
      </c>
      <c r="F23" s="126">
        <v>49</v>
      </c>
      <c r="G23" s="4">
        <f t="shared" si="1"/>
        <v>79</v>
      </c>
      <c r="H23" s="66">
        <f t="shared" si="2"/>
        <v>6</v>
      </c>
    </row>
    <row r="24" spans="1:8" s="2" customFormat="1" ht="25.5" customHeight="1" x14ac:dyDescent="0.2">
      <c r="A24" s="31" t="s">
        <v>130</v>
      </c>
      <c r="B24" s="34">
        <v>77</v>
      </c>
      <c r="C24" s="5">
        <v>69</v>
      </c>
      <c r="D24" s="52">
        <f t="shared" si="0"/>
        <v>146</v>
      </c>
      <c r="E24" s="125">
        <v>71</v>
      </c>
      <c r="F24" s="126">
        <v>65</v>
      </c>
      <c r="G24" s="4">
        <f t="shared" si="1"/>
        <v>136</v>
      </c>
      <c r="H24" s="66">
        <f t="shared" si="2"/>
        <v>-10</v>
      </c>
    </row>
    <row r="25" spans="1:8" s="2" customFormat="1" ht="25.5" customHeight="1" x14ac:dyDescent="0.2">
      <c r="A25" s="31" t="s">
        <v>80</v>
      </c>
      <c r="B25" s="34">
        <v>48</v>
      </c>
      <c r="C25" s="5">
        <v>74</v>
      </c>
      <c r="D25" s="52">
        <f t="shared" si="0"/>
        <v>122</v>
      </c>
      <c r="E25" s="125">
        <v>54</v>
      </c>
      <c r="F25" s="126">
        <v>78</v>
      </c>
      <c r="G25" s="4">
        <f t="shared" si="1"/>
        <v>132</v>
      </c>
      <c r="H25" s="66">
        <f t="shared" si="2"/>
        <v>10</v>
      </c>
    </row>
    <row r="26" spans="1:8" s="2" customFormat="1" ht="25.5" customHeight="1" x14ac:dyDescent="0.2">
      <c r="A26" s="31" t="s">
        <v>81</v>
      </c>
      <c r="B26" s="34">
        <v>46</v>
      </c>
      <c r="C26" s="5">
        <v>44</v>
      </c>
      <c r="D26" s="52">
        <f t="shared" si="0"/>
        <v>90</v>
      </c>
      <c r="E26" s="125">
        <v>50</v>
      </c>
      <c r="F26" s="126">
        <v>44</v>
      </c>
      <c r="G26" s="4">
        <f t="shared" si="1"/>
        <v>94</v>
      </c>
      <c r="H26" s="66">
        <f t="shared" si="2"/>
        <v>4</v>
      </c>
    </row>
    <row r="27" spans="1:8" s="2" customFormat="1" ht="25.5" customHeight="1" x14ac:dyDescent="0.2">
      <c r="A27" s="31" t="s">
        <v>82</v>
      </c>
      <c r="B27" s="34">
        <v>59</v>
      </c>
      <c r="C27" s="5">
        <v>59</v>
      </c>
      <c r="D27" s="52">
        <f t="shared" si="0"/>
        <v>118</v>
      </c>
      <c r="E27" s="125">
        <v>55</v>
      </c>
      <c r="F27" s="126">
        <v>59</v>
      </c>
      <c r="G27" s="4">
        <f t="shared" si="1"/>
        <v>114</v>
      </c>
      <c r="H27" s="66">
        <f t="shared" si="2"/>
        <v>-4</v>
      </c>
    </row>
    <row r="28" spans="1:8" s="2" customFormat="1" ht="25.5" customHeight="1" x14ac:dyDescent="0.2">
      <c r="A28" s="31" t="s">
        <v>83</v>
      </c>
      <c r="B28" s="34">
        <v>44</v>
      </c>
      <c r="C28" s="5">
        <v>59</v>
      </c>
      <c r="D28" s="52">
        <f t="shared" si="0"/>
        <v>103</v>
      </c>
      <c r="E28" s="125">
        <v>46</v>
      </c>
      <c r="F28" s="126">
        <v>62</v>
      </c>
      <c r="G28" s="4">
        <f t="shared" si="1"/>
        <v>108</v>
      </c>
      <c r="H28" s="66">
        <f t="shared" si="2"/>
        <v>5</v>
      </c>
    </row>
    <row r="29" spans="1:8" s="2" customFormat="1" ht="25.5" customHeight="1" x14ac:dyDescent="0.2">
      <c r="A29" s="31" t="s">
        <v>85</v>
      </c>
      <c r="B29" s="34">
        <v>154</v>
      </c>
      <c r="C29" s="5">
        <v>151</v>
      </c>
      <c r="D29" s="52">
        <f t="shared" si="0"/>
        <v>305</v>
      </c>
      <c r="E29" s="125">
        <v>148</v>
      </c>
      <c r="F29" s="126">
        <v>149</v>
      </c>
      <c r="G29" s="4">
        <f t="shared" si="1"/>
        <v>297</v>
      </c>
      <c r="H29" s="66">
        <f t="shared" si="2"/>
        <v>-8</v>
      </c>
    </row>
    <row r="30" spans="1:8" s="2" customFormat="1" ht="25.5" customHeight="1" x14ac:dyDescent="0.2">
      <c r="A30" s="31" t="s">
        <v>84</v>
      </c>
      <c r="B30" s="34">
        <v>48</v>
      </c>
      <c r="C30" s="5">
        <v>62</v>
      </c>
      <c r="D30" s="52">
        <f t="shared" si="0"/>
        <v>110</v>
      </c>
      <c r="E30" s="125">
        <v>48</v>
      </c>
      <c r="F30" s="126">
        <v>64</v>
      </c>
      <c r="G30" s="4">
        <f t="shared" si="1"/>
        <v>112</v>
      </c>
      <c r="H30" s="66">
        <f t="shared" si="2"/>
        <v>2</v>
      </c>
    </row>
    <row r="31" spans="1:8" s="2" customFormat="1" ht="25.5" customHeight="1" x14ac:dyDescent="0.2">
      <c r="A31" s="31" t="s">
        <v>86</v>
      </c>
      <c r="B31" s="34">
        <v>90</v>
      </c>
      <c r="C31" s="5">
        <v>79</v>
      </c>
      <c r="D31" s="52">
        <f t="shared" si="0"/>
        <v>169</v>
      </c>
      <c r="E31" s="125">
        <v>89</v>
      </c>
      <c r="F31" s="126">
        <v>87</v>
      </c>
      <c r="G31" s="4">
        <f t="shared" si="1"/>
        <v>176</v>
      </c>
      <c r="H31" s="66">
        <f t="shared" si="2"/>
        <v>7</v>
      </c>
    </row>
    <row r="32" spans="1:8" s="2" customFormat="1" ht="25.5" customHeight="1" x14ac:dyDescent="0.2">
      <c r="A32" s="31" t="s">
        <v>87</v>
      </c>
      <c r="B32" s="34">
        <v>46</v>
      </c>
      <c r="C32" s="5">
        <v>56</v>
      </c>
      <c r="D32" s="52">
        <f t="shared" si="0"/>
        <v>102</v>
      </c>
      <c r="E32" s="125">
        <v>38</v>
      </c>
      <c r="F32" s="126">
        <v>51</v>
      </c>
      <c r="G32" s="4">
        <f t="shared" si="1"/>
        <v>89</v>
      </c>
      <c r="H32" s="66">
        <f t="shared" si="2"/>
        <v>-13</v>
      </c>
    </row>
    <row r="33" spans="1:8" s="2" customFormat="1" ht="25.5" customHeight="1" x14ac:dyDescent="0.2">
      <c r="A33" s="31" t="s">
        <v>88</v>
      </c>
      <c r="B33" s="34">
        <v>12</v>
      </c>
      <c r="C33" s="5">
        <v>22</v>
      </c>
      <c r="D33" s="52">
        <f t="shared" si="0"/>
        <v>34</v>
      </c>
      <c r="E33" s="125">
        <v>12</v>
      </c>
      <c r="F33" s="126">
        <v>23</v>
      </c>
      <c r="G33" s="4">
        <f t="shared" si="1"/>
        <v>35</v>
      </c>
      <c r="H33" s="66">
        <f t="shared" si="2"/>
        <v>1</v>
      </c>
    </row>
    <row r="34" spans="1:8" s="2" customFormat="1" ht="25.5" customHeight="1" x14ac:dyDescent="0.2">
      <c r="A34" s="31" t="s">
        <v>89</v>
      </c>
      <c r="B34" s="34">
        <v>59</v>
      </c>
      <c r="C34" s="5">
        <v>60</v>
      </c>
      <c r="D34" s="52">
        <f t="shared" si="0"/>
        <v>119</v>
      </c>
      <c r="E34" s="125">
        <v>53</v>
      </c>
      <c r="F34" s="126">
        <v>57</v>
      </c>
      <c r="G34" s="4">
        <f t="shared" si="1"/>
        <v>110</v>
      </c>
      <c r="H34" s="66">
        <f t="shared" si="2"/>
        <v>-9</v>
      </c>
    </row>
    <row r="35" spans="1:8" s="2" customFormat="1" ht="25.5" customHeight="1" x14ac:dyDescent="0.2">
      <c r="A35" s="31" t="s">
        <v>90</v>
      </c>
      <c r="B35" s="34">
        <v>85</v>
      </c>
      <c r="C35" s="5">
        <v>91</v>
      </c>
      <c r="D35" s="52">
        <f t="shared" si="0"/>
        <v>176</v>
      </c>
      <c r="E35" s="125">
        <v>80</v>
      </c>
      <c r="F35" s="126">
        <v>88</v>
      </c>
      <c r="G35" s="4">
        <f t="shared" si="1"/>
        <v>168</v>
      </c>
      <c r="H35" s="66">
        <f t="shared" si="2"/>
        <v>-8</v>
      </c>
    </row>
    <row r="36" spans="1:8" s="2" customFormat="1" ht="25.5" customHeight="1" x14ac:dyDescent="0.2">
      <c r="A36" s="31" t="s">
        <v>91</v>
      </c>
      <c r="B36" s="34">
        <v>45</v>
      </c>
      <c r="C36" s="5">
        <v>45</v>
      </c>
      <c r="D36" s="52">
        <f t="shared" si="0"/>
        <v>90</v>
      </c>
      <c r="E36" s="125">
        <v>43</v>
      </c>
      <c r="F36" s="126">
        <v>44</v>
      </c>
      <c r="G36" s="4">
        <f t="shared" si="1"/>
        <v>87</v>
      </c>
      <c r="H36" s="66">
        <f t="shared" si="2"/>
        <v>-3</v>
      </c>
    </row>
    <row r="37" spans="1:8" s="2" customFormat="1" ht="25.5" customHeight="1" x14ac:dyDescent="0.2">
      <c r="A37" s="31" t="s">
        <v>92</v>
      </c>
      <c r="B37" s="34">
        <v>167</v>
      </c>
      <c r="C37" s="5">
        <v>152</v>
      </c>
      <c r="D37" s="52">
        <f t="shared" si="0"/>
        <v>319</v>
      </c>
      <c r="E37" s="125">
        <v>160</v>
      </c>
      <c r="F37" s="126">
        <v>147</v>
      </c>
      <c r="G37" s="4">
        <f t="shared" si="1"/>
        <v>307</v>
      </c>
      <c r="H37" s="66">
        <f t="shared" si="2"/>
        <v>-12</v>
      </c>
    </row>
    <row r="38" spans="1:8" s="2" customFormat="1" ht="25.5" customHeight="1" x14ac:dyDescent="0.2">
      <c r="A38" s="31" t="s">
        <v>93</v>
      </c>
      <c r="B38" s="34">
        <v>20</v>
      </c>
      <c r="C38" s="5">
        <v>30</v>
      </c>
      <c r="D38" s="52">
        <f t="shared" si="0"/>
        <v>50</v>
      </c>
      <c r="E38" s="125">
        <v>22</v>
      </c>
      <c r="F38" s="126">
        <v>31</v>
      </c>
      <c r="G38" s="4">
        <f t="shared" si="1"/>
        <v>53</v>
      </c>
      <c r="H38" s="66">
        <f t="shared" si="2"/>
        <v>3</v>
      </c>
    </row>
    <row r="39" spans="1:8" s="2" customFormat="1" ht="25.5" customHeight="1" x14ac:dyDescent="0.2">
      <c r="A39" s="31" t="s">
        <v>94</v>
      </c>
      <c r="B39" s="34">
        <v>74</v>
      </c>
      <c r="C39" s="5">
        <v>69</v>
      </c>
      <c r="D39" s="52">
        <f t="shared" si="0"/>
        <v>143</v>
      </c>
      <c r="E39" s="125">
        <v>73</v>
      </c>
      <c r="F39" s="126">
        <v>69</v>
      </c>
      <c r="G39" s="4">
        <f t="shared" si="1"/>
        <v>142</v>
      </c>
      <c r="H39" s="66">
        <f t="shared" si="2"/>
        <v>-1</v>
      </c>
    </row>
    <row r="40" spans="1:8" s="2" customFormat="1" ht="25.5" customHeight="1" x14ac:dyDescent="0.2">
      <c r="A40" s="31" t="s">
        <v>95</v>
      </c>
      <c r="B40" s="34">
        <v>106</v>
      </c>
      <c r="C40" s="5">
        <v>101</v>
      </c>
      <c r="D40" s="52">
        <f t="shared" si="0"/>
        <v>207</v>
      </c>
      <c r="E40" s="125">
        <v>102</v>
      </c>
      <c r="F40" s="126">
        <v>99</v>
      </c>
      <c r="G40" s="4">
        <f t="shared" si="1"/>
        <v>201</v>
      </c>
      <c r="H40" s="66">
        <f t="shared" si="2"/>
        <v>-6</v>
      </c>
    </row>
    <row r="41" spans="1:8" s="2" customFormat="1" ht="25.5" customHeight="1" x14ac:dyDescent="0.2">
      <c r="A41" s="31" t="s">
        <v>96</v>
      </c>
      <c r="B41" s="34">
        <v>51</v>
      </c>
      <c r="C41" s="5">
        <v>59</v>
      </c>
      <c r="D41" s="52">
        <f t="shared" si="0"/>
        <v>110</v>
      </c>
      <c r="E41" s="125">
        <v>54</v>
      </c>
      <c r="F41" s="126">
        <v>62</v>
      </c>
      <c r="G41" s="4">
        <f t="shared" si="1"/>
        <v>116</v>
      </c>
      <c r="H41" s="66">
        <f t="shared" si="2"/>
        <v>6</v>
      </c>
    </row>
    <row r="42" spans="1:8" s="2" customFormat="1" ht="25.5" customHeight="1" x14ac:dyDescent="0.2">
      <c r="A42" s="31" t="s">
        <v>133</v>
      </c>
      <c r="B42" s="34">
        <v>41</v>
      </c>
      <c r="C42" s="5">
        <v>47</v>
      </c>
      <c r="D42" s="52">
        <f t="shared" si="0"/>
        <v>88</v>
      </c>
      <c r="E42" s="125">
        <v>47</v>
      </c>
      <c r="F42" s="126">
        <v>56</v>
      </c>
      <c r="G42" s="4">
        <f t="shared" si="1"/>
        <v>103</v>
      </c>
      <c r="H42" s="66">
        <f t="shared" si="2"/>
        <v>15</v>
      </c>
    </row>
    <row r="43" spans="1:8" s="2" customFormat="1" ht="25.5" customHeight="1" x14ac:dyDescent="0.2">
      <c r="A43" s="31" t="s">
        <v>97</v>
      </c>
      <c r="B43" s="34">
        <v>91</v>
      </c>
      <c r="C43" s="5">
        <v>93</v>
      </c>
      <c r="D43" s="52">
        <f t="shared" si="0"/>
        <v>184</v>
      </c>
      <c r="E43" s="125">
        <v>95</v>
      </c>
      <c r="F43" s="126">
        <v>96</v>
      </c>
      <c r="G43" s="4">
        <f t="shared" si="1"/>
        <v>191</v>
      </c>
      <c r="H43" s="66">
        <f t="shared" si="2"/>
        <v>7</v>
      </c>
    </row>
    <row r="44" spans="1:8" s="2" customFormat="1" ht="25.5" customHeight="1" x14ac:dyDescent="0.2">
      <c r="A44" s="31" t="s">
        <v>98</v>
      </c>
      <c r="B44" s="34">
        <v>44</v>
      </c>
      <c r="C44" s="5">
        <v>61</v>
      </c>
      <c r="D44" s="52">
        <f t="shared" si="0"/>
        <v>105</v>
      </c>
      <c r="E44" s="125">
        <v>46</v>
      </c>
      <c r="F44" s="126">
        <v>60</v>
      </c>
      <c r="G44" s="4">
        <f t="shared" si="1"/>
        <v>106</v>
      </c>
      <c r="H44" s="66">
        <f t="shared" si="2"/>
        <v>1</v>
      </c>
    </row>
    <row r="45" spans="1:8" s="2" customFormat="1" ht="25.5" customHeight="1" x14ac:dyDescent="0.2">
      <c r="A45" s="31" t="s">
        <v>99</v>
      </c>
      <c r="B45" s="34">
        <v>64</v>
      </c>
      <c r="C45" s="5">
        <v>66</v>
      </c>
      <c r="D45" s="52">
        <f t="shared" si="0"/>
        <v>130</v>
      </c>
      <c r="E45" s="125">
        <v>66</v>
      </c>
      <c r="F45" s="126">
        <v>68</v>
      </c>
      <c r="G45" s="4">
        <f t="shared" si="1"/>
        <v>134</v>
      </c>
      <c r="H45" s="66">
        <f t="shared" si="2"/>
        <v>4</v>
      </c>
    </row>
    <row r="46" spans="1:8" s="2" customFormat="1" ht="25.5" customHeight="1" x14ac:dyDescent="0.2">
      <c r="A46" s="31" t="s">
        <v>100</v>
      </c>
      <c r="B46" s="34">
        <v>54</v>
      </c>
      <c r="C46" s="5">
        <v>47</v>
      </c>
      <c r="D46" s="52">
        <f t="shared" si="0"/>
        <v>101</v>
      </c>
      <c r="E46" s="125">
        <v>49</v>
      </c>
      <c r="F46" s="126">
        <v>46</v>
      </c>
      <c r="G46" s="4">
        <f t="shared" si="1"/>
        <v>95</v>
      </c>
      <c r="H46" s="66">
        <f t="shared" si="2"/>
        <v>-6</v>
      </c>
    </row>
    <row r="47" spans="1:8" s="2" customFormat="1" ht="25.5" customHeight="1" x14ac:dyDescent="0.2">
      <c r="A47" s="31" t="s">
        <v>106</v>
      </c>
      <c r="B47" s="34">
        <v>11</v>
      </c>
      <c r="C47" s="5">
        <v>13</v>
      </c>
      <c r="D47" s="52">
        <f t="shared" si="0"/>
        <v>24</v>
      </c>
      <c r="E47" s="125">
        <v>11</v>
      </c>
      <c r="F47" s="126">
        <v>14</v>
      </c>
      <c r="G47" s="4">
        <f t="shared" si="1"/>
        <v>25</v>
      </c>
      <c r="H47" s="66">
        <f t="shared" si="2"/>
        <v>1</v>
      </c>
    </row>
    <row r="48" spans="1:8" s="2" customFormat="1" ht="25.5" customHeight="1" x14ac:dyDescent="0.2">
      <c r="A48" s="31" t="s">
        <v>104</v>
      </c>
      <c r="B48" s="34">
        <v>29</v>
      </c>
      <c r="C48" s="5">
        <v>35</v>
      </c>
      <c r="D48" s="52">
        <f t="shared" si="0"/>
        <v>64</v>
      </c>
      <c r="E48" s="125">
        <v>29</v>
      </c>
      <c r="F48" s="126">
        <v>36</v>
      </c>
      <c r="G48" s="4">
        <f t="shared" si="1"/>
        <v>65</v>
      </c>
      <c r="H48" s="66">
        <f t="shared" si="2"/>
        <v>1</v>
      </c>
    </row>
    <row r="49" spans="1:8" s="2" customFormat="1" ht="25.5" customHeight="1" x14ac:dyDescent="0.2">
      <c r="A49" s="31" t="s">
        <v>101</v>
      </c>
      <c r="B49" s="34">
        <v>40</v>
      </c>
      <c r="C49" s="5">
        <v>44</v>
      </c>
      <c r="D49" s="52">
        <f t="shared" si="0"/>
        <v>84</v>
      </c>
      <c r="E49" s="125">
        <v>41</v>
      </c>
      <c r="F49" s="126">
        <v>48</v>
      </c>
      <c r="G49" s="4">
        <f t="shared" si="1"/>
        <v>89</v>
      </c>
      <c r="H49" s="66">
        <f t="shared" si="2"/>
        <v>5</v>
      </c>
    </row>
    <row r="50" spans="1:8" s="2" customFormat="1" ht="25.5" customHeight="1" x14ac:dyDescent="0.2">
      <c r="A50" s="31" t="s">
        <v>102</v>
      </c>
      <c r="B50" s="34">
        <v>109</v>
      </c>
      <c r="C50" s="5">
        <v>101</v>
      </c>
      <c r="D50" s="52">
        <f t="shared" si="0"/>
        <v>210</v>
      </c>
      <c r="E50" s="125">
        <v>106</v>
      </c>
      <c r="F50" s="126">
        <v>102</v>
      </c>
      <c r="G50" s="4">
        <f t="shared" si="1"/>
        <v>208</v>
      </c>
      <c r="H50" s="66">
        <f t="shared" si="2"/>
        <v>-2</v>
      </c>
    </row>
    <row r="51" spans="1:8" s="2" customFormat="1" ht="25.5" customHeight="1" x14ac:dyDescent="0.2">
      <c r="A51" s="31" t="s">
        <v>103</v>
      </c>
      <c r="B51" s="34">
        <v>47</v>
      </c>
      <c r="C51" s="5">
        <v>58</v>
      </c>
      <c r="D51" s="52">
        <f t="shared" si="0"/>
        <v>105</v>
      </c>
      <c r="E51" s="125">
        <v>47</v>
      </c>
      <c r="F51" s="126">
        <v>57</v>
      </c>
      <c r="G51" s="4">
        <f t="shared" si="1"/>
        <v>104</v>
      </c>
      <c r="H51" s="66">
        <f t="shared" si="2"/>
        <v>-1</v>
      </c>
    </row>
    <row r="52" spans="1:8" s="2" customFormat="1" ht="25.5" customHeight="1" x14ac:dyDescent="0.2">
      <c r="A52" s="31" t="s">
        <v>105</v>
      </c>
      <c r="B52" s="34">
        <v>81</v>
      </c>
      <c r="C52" s="5">
        <v>77</v>
      </c>
      <c r="D52" s="52">
        <f t="shared" si="0"/>
        <v>158</v>
      </c>
      <c r="E52" s="125">
        <v>73</v>
      </c>
      <c r="F52" s="126">
        <v>75</v>
      </c>
      <c r="G52" s="4">
        <f t="shared" si="1"/>
        <v>148</v>
      </c>
      <c r="H52" s="66">
        <f t="shared" si="2"/>
        <v>-10</v>
      </c>
    </row>
    <row r="53" spans="1:8" s="2" customFormat="1" ht="25.5" customHeight="1" x14ac:dyDescent="0.2">
      <c r="A53" s="31" t="s">
        <v>107</v>
      </c>
      <c r="B53" s="34">
        <v>107</v>
      </c>
      <c r="C53" s="5">
        <v>95</v>
      </c>
      <c r="D53" s="52">
        <f t="shared" si="0"/>
        <v>202</v>
      </c>
      <c r="E53" s="125">
        <v>108</v>
      </c>
      <c r="F53" s="126">
        <v>97</v>
      </c>
      <c r="G53" s="4">
        <f t="shared" si="1"/>
        <v>205</v>
      </c>
      <c r="H53" s="66">
        <f t="shared" si="2"/>
        <v>3</v>
      </c>
    </row>
    <row r="54" spans="1:8" s="2" customFormat="1" ht="25.5" customHeight="1" x14ac:dyDescent="0.2">
      <c r="A54" s="31" t="s">
        <v>108</v>
      </c>
      <c r="B54" s="34">
        <v>29</v>
      </c>
      <c r="C54" s="5">
        <v>31</v>
      </c>
      <c r="D54" s="52">
        <f t="shared" si="0"/>
        <v>60</v>
      </c>
      <c r="E54" s="125">
        <v>33</v>
      </c>
      <c r="F54" s="126">
        <v>36</v>
      </c>
      <c r="G54" s="4">
        <f t="shared" si="1"/>
        <v>69</v>
      </c>
      <c r="H54" s="66">
        <f t="shared" si="2"/>
        <v>9</v>
      </c>
    </row>
    <row r="55" spans="1:8" s="2" customFormat="1" ht="25.5" customHeight="1" x14ac:dyDescent="0.2">
      <c r="A55" s="31" t="s">
        <v>109</v>
      </c>
      <c r="B55" s="34">
        <v>40</v>
      </c>
      <c r="C55" s="5">
        <v>42</v>
      </c>
      <c r="D55" s="52">
        <f t="shared" si="0"/>
        <v>82</v>
      </c>
      <c r="E55" s="125">
        <v>37</v>
      </c>
      <c r="F55" s="126">
        <v>36</v>
      </c>
      <c r="G55" s="4">
        <f t="shared" si="1"/>
        <v>73</v>
      </c>
      <c r="H55" s="66">
        <f t="shared" si="2"/>
        <v>-9</v>
      </c>
    </row>
    <row r="56" spans="1:8" s="2" customFormat="1" ht="25.5" customHeight="1" x14ac:dyDescent="0.2">
      <c r="A56" s="31" t="s">
        <v>131</v>
      </c>
      <c r="B56" s="34">
        <v>11</v>
      </c>
      <c r="C56" s="5">
        <v>15</v>
      </c>
      <c r="D56" s="52">
        <f t="shared" si="0"/>
        <v>26</v>
      </c>
      <c r="E56" s="125">
        <v>8</v>
      </c>
      <c r="F56" s="126">
        <v>13</v>
      </c>
      <c r="G56" s="4">
        <f t="shared" si="1"/>
        <v>21</v>
      </c>
      <c r="H56" s="66">
        <f t="shared" si="2"/>
        <v>-5</v>
      </c>
    </row>
    <row r="57" spans="1:8" s="2" customFormat="1" ht="25.5" customHeight="1" x14ac:dyDescent="0.2">
      <c r="A57" s="31" t="s">
        <v>110</v>
      </c>
      <c r="B57" s="34">
        <v>41</v>
      </c>
      <c r="C57" s="5">
        <v>50</v>
      </c>
      <c r="D57" s="52">
        <f t="shared" si="0"/>
        <v>91</v>
      </c>
      <c r="E57" s="125">
        <v>46</v>
      </c>
      <c r="F57" s="126">
        <v>53</v>
      </c>
      <c r="G57" s="4">
        <f t="shared" si="1"/>
        <v>99</v>
      </c>
      <c r="H57" s="66">
        <f t="shared" si="2"/>
        <v>8</v>
      </c>
    </row>
    <row r="58" spans="1:8" s="2" customFormat="1" ht="25.5" customHeight="1" x14ac:dyDescent="0.2">
      <c r="A58" s="31" t="s">
        <v>111</v>
      </c>
      <c r="B58" s="34">
        <v>152</v>
      </c>
      <c r="C58" s="5">
        <v>158</v>
      </c>
      <c r="D58" s="52">
        <f t="shared" si="0"/>
        <v>310</v>
      </c>
      <c r="E58" s="125">
        <v>155</v>
      </c>
      <c r="F58" s="126">
        <v>151</v>
      </c>
      <c r="G58" s="4">
        <f t="shared" si="1"/>
        <v>306</v>
      </c>
      <c r="H58" s="66">
        <f t="shared" si="2"/>
        <v>-4</v>
      </c>
    </row>
    <row r="59" spans="1:8" s="2" customFormat="1" ht="25.5" customHeight="1" x14ac:dyDescent="0.2">
      <c r="A59" s="31" t="s">
        <v>112</v>
      </c>
      <c r="B59" s="34">
        <v>172</v>
      </c>
      <c r="C59" s="5">
        <v>168</v>
      </c>
      <c r="D59" s="52">
        <f t="shared" si="0"/>
        <v>340</v>
      </c>
      <c r="E59" s="125">
        <v>168</v>
      </c>
      <c r="F59" s="126">
        <v>164</v>
      </c>
      <c r="G59" s="4">
        <f t="shared" si="1"/>
        <v>332</v>
      </c>
      <c r="H59" s="66">
        <f t="shared" si="2"/>
        <v>-8</v>
      </c>
    </row>
    <row r="60" spans="1:8" s="2" customFormat="1" ht="25.5" customHeight="1" x14ac:dyDescent="0.2">
      <c r="A60" s="31" t="s">
        <v>113</v>
      </c>
      <c r="B60" s="34">
        <v>54</v>
      </c>
      <c r="C60" s="5">
        <v>49</v>
      </c>
      <c r="D60" s="52">
        <f t="shared" si="0"/>
        <v>103</v>
      </c>
      <c r="E60" s="125">
        <v>60</v>
      </c>
      <c r="F60" s="126">
        <v>58</v>
      </c>
      <c r="G60" s="4">
        <f t="shared" si="1"/>
        <v>118</v>
      </c>
      <c r="H60" s="66">
        <f t="shared" si="2"/>
        <v>15</v>
      </c>
    </row>
    <row r="61" spans="1:8" s="2" customFormat="1" ht="25.5" customHeight="1" x14ac:dyDescent="0.2">
      <c r="A61" s="31" t="s">
        <v>114</v>
      </c>
      <c r="B61" s="34">
        <v>50</v>
      </c>
      <c r="C61" s="5">
        <v>51</v>
      </c>
      <c r="D61" s="52">
        <f t="shared" si="0"/>
        <v>101</v>
      </c>
      <c r="E61" s="125">
        <v>52</v>
      </c>
      <c r="F61" s="126">
        <v>52</v>
      </c>
      <c r="G61" s="4">
        <f t="shared" si="1"/>
        <v>104</v>
      </c>
      <c r="H61" s="66">
        <f t="shared" si="2"/>
        <v>3</v>
      </c>
    </row>
    <row r="62" spans="1:8" s="2" customFormat="1" ht="25.5" customHeight="1" x14ac:dyDescent="0.2">
      <c r="A62" s="31" t="s">
        <v>115</v>
      </c>
      <c r="B62" s="34">
        <v>19</v>
      </c>
      <c r="C62" s="5">
        <v>19</v>
      </c>
      <c r="D62" s="52">
        <f t="shared" si="0"/>
        <v>38</v>
      </c>
      <c r="E62" s="125">
        <v>23</v>
      </c>
      <c r="F62" s="126">
        <v>26</v>
      </c>
      <c r="G62" s="4">
        <f t="shared" si="1"/>
        <v>49</v>
      </c>
      <c r="H62" s="66">
        <f t="shared" si="2"/>
        <v>11</v>
      </c>
    </row>
    <row r="63" spans="1:8" s="2" customFormat="1" ht="25.5" customHeight="1" x14ac:dyDescent="0.2">
      <c r="A63" s="31" t="s">
        <v>116</v>
      </c>
      <c r="B63" s="34">
        <v>109</v>
      </c>
      <c r="C63" s="5">
        <v>108</v>
      </c>
      <c r="D63" s="52">
        <f t="shared" si="0"/>
        <v>217</v>
      </c>
      <c r="E63" s="125">
        <v>108</v>
      </c>
      <c r="F63" s="126">
        <v>103</v>
      </c>
      <c r="G63" s="4">
        <f t="shared" si="1"/>
        <v>211</v>
      </c>
      <c r="H63" s="66">
        <f t="shared" si="2"/>
        <v>-6</v>
      </c>
    </row>
    <row r="64" spans="1:8" s="2" customFormat="1" ht="25.5" customHeight="1" x14ac:dyDescent="0.2">
      <c r="A64" s="31" t="s">
        <v>117</v>
      </c>
      <c r="B64" s="34">
        <v>44</v>
      </c>
      <c r="C64" s="5">
        <v>48</v>
      </c>
      <c r="D64" s="52">
        <f t="shared" si="0"/>
        <v>92</v>
      </c>
      <c r="E64" s="125">
        <v>44</v>
      </c>
      <c r="F64" s="126">
        <v>46</v>
      </c>
      <c r="G64" s="4">
        <f t="shared" si="1"/>
        <v>90</v>
      </c>
      <c r="H64" s="66">
        <f t="shared" si="2"/>
        <v>-2</v>
      </c>
    </row>
    <row r="65" spans="1:8" s="2" customFormat="1" ht="25.5" customHeight="1" x14ac:dyDescent="0.2">
      <c r="A65" s="31" t="s">
        <v>118</v>
      </c>
      <c r="B65" s="34">
        <v>32</v>
      </c>
      <c r="C65" s="5">
        <v>41</v>
      </c>
      <c r="D65" s="52">
        <f t="shared" si="0"/>
        <v>73</v>
      </c>
      <c r="E65" s="125">
        <v>32</v>
      </c>
      <c r="F65" s="126">
        <v>45</v>
      </c>
      <c r="G65" s="4">
        <f t="shared" si="1"/>
        <v>77</v>
      </c>
      <c r="H65" s="66">
        <f t="shared" si="2"/>
        <v>4</v>
      </c>
    </row>
    <row r="66" spans="1:8" s="2" customFormat="1" ht="25.5" customHeight="1" x14ac:dyDescent="0.2">
      <c r="A66" s="31" t="s">
        <v>119</v>
      </c>
      <c r="B66" s="34">
        <v>110</v>
      </c>
      <c r="C66" s="5">
        <v>89</v>
      </c>
      <c r="D66" s="52">
        <f t="shared" si="0"/>
        <v>199</v>
      </c>
      <c r="E66" s="125">
        <v>109</v>
      </c>
      <c r="F66" s="126">
        <v>91</v>
      </c>
      <c r="G66" s="4">
        <f t="shared" si="1"/>
        <v>200</v>
      </c>
      <c r="H66" s="66">
        <f t="shared" si="2"/>
        <v>1</v>
      </c>
    </row>
    <row r="67" spans="1:8" s="2" customFormat="1" ht="25.5" customHeight="1" x14ac:dyDescent="0.2">
      <c r="A67" s="31" t="s">
        <v>120</v>
      </c>
      <c r="B67" s="34">
        <v>19</v>
      </c>
      <c r="C67" s="5">
        <v>32</v>
      </c>
      <c r="D67" s="52">
        <f t="shared" si="0"/>
        <v>51</v>
      </c>
      <c r="E67" s="125">
        <v>25</v>
      </c>
      <c r="F67" s="126">
        <v>37</v>
      </c>
      <c r="G67" s="4">
        <f t="shared" si="1"/>
        <v>62</v>
      </c>
      <c r="H67" s="66">
        <f t="shared" si="2"/>
        <v>11</v>
      </c>
    </row>
    <row r="68" spans="1:8" s="2" customFormat="1" ht="25.5" customHeight="1" x14ac:dyDescent="0.2">
      <c r="A68" s="31" t="s">
        <v>132</v>
      </c>
      <c r="B68" s="34">
        <v>46</v>
      </c>
      <c r="C68" s="5">
        <v>50</v>
      </c>
      <c r="D68" s="52">
        <f t="shared" si="0"/>
        <v>96</v>
      </c>
      <c r="E68" s="125">
        <v>37</v>
      </c>
      <c r="F68" s="126">
        <v>50</v>
      </c>
      <c r="G68" s="4">
        <f t="shared" si="1"/>
        <v>87</v>
      </c>
      <c r="H68" s="66">
        <f t="shared" si="2"/>
        <v>-9</v>
      </c>
    </row>
    <row r="69" spans="1:8" s="2" customFormat="1" ht="25.5" customHeight="1" x14ac:dyDescent="0.2">
      <c r="A69" s="31" t="s">
        <v>121</v>
      </c>
      <c r="B69" s="34">
        <v>87</v>
      </c>
      <c r="C69" s="5">
        <v>74</v>
      </c>
      <c r="D69" s="52">
        <f t="shared" si="0"/>
        <v>161</v>
      </c>
      <c r="E69" s="125">
        <v>87</v>
      </c>
      <c r="F69" s="126">
        <v>75</v>
      </c>
      <c r="G69" s="4">
        <f t="shared" si="1"/>
        <v>162</v>
      </c>
      <c r="H69" s="66">
        <f t="shared" si="2"/>
        <v>1</v>
      </c>
    </row>
    <row r="70" spans="1:8" s="2" customFormat="1" ht="25.5" customHeight="1" x14ac:dyDescent="0.2">
      <c r="A70" s="31" t="s">
        <v>122</v>
      </c>
      <c r="B70" s="34">
        <v>77</v>
      </c>
      <c r="C70" s="5">
        <v>94</v>
      </c>
      <c r="D70" s="52">
        <f t="shared" ref="D70:D75" si="3">B70+C70</f>
        <v>171</v>
      </c>
      <c r="E70" s="125">
        <v>81</v>
      </c>
      <c r="F70" s="126">
        <v>93</v>
      </c>
      <c r="G70" s="4">
        <f t="shared" ref="G70:G76" si="4">E70+F70</f>
        <v>174</v>
      </c>
      <c r="H70" s="66">
        <f t="shared" ref="H70:H76" si="5">G70-D70</f>
        <v>3</v>
      </c>
    </row>
    <row r="71" spans="1:8" s="2" customFormat="1" ht="25.5" customHeight="1" x14ac:dyDescent="0.2">
      <c r="A71" s="31" t="s">
        <v>123</v>
      </c>
      <c r="B71" s="34">
        <v>27</v>
      </c>
      <c r="C71" s="5">
        <v>31</v>
      </c>
      <c r="D71" s="52">
        <f t="shared" si="3"/>
        <v>58</v>
      </c>
      <c r="E71" s="125">
        <v>27</v>
      </c>
      <c r="F71" s="126">
        <v>30</v>
      </c>
      <c r="G71" s="4">
        <f t="shared" si="4"/>
        <v>57</v>
      </c>
      <c r="H71" s="66">
        <f t="shared" si="5"/>
        <v>-1</v>
      </c>
    </row>
    <row r="72" spans="1:8" s="2" customFormat="1" ht="25.5" customHeight="1" x14ac:dyDescent="0.2">
      <c r="A72" s="31" t="s">
        <v>124</v>
      </c>
      <c r="B72" s="34">
        <v>40</v>
      </c>
      <c r="C72" s="5">
        <v>36</v>
      </c>
      <c r="D72" s="52">
        <f t="shared" si="3"/>
        <v>76</v>
      </c>
      <c r="E72" s="125">
        <v>39</v>
      </c>
      <c r="F72" s="126">
        <v>35</v>
      </c>
      <c r="G72" s="4">
        <f t="shared" si="4"/>
        <v>74</v>
      </c>
      <c r="H72" s="66">
        <f t="shared" si="5"/>
        <v>-2</v>
      </c>
    </row>
    <row r="73" spans="1:8" s="2" customFormat="1" ht="25.5" customHeight="1" x14ac:dyDescent="0.2">
      <c r="A73" s="31" t="s">
        <v>125</v>
      </c>
      <c r="B73" s="34">
        <v>56</v>
      </c>
      <c r="C73" s="5">
        <v>60</v>
      </c>
      <c r="D73" s="52">
        <f t="shared" si="3"/>
        <v>116</v>
      </c>
      <c r="E73" s="125">
        <v>53</v>
      </c>
      <c r="F73" s="126">
        <v>60</v>
      </c>
      <c r="G73" s="4">
        <f t="shared" si="4"/>
        <v>113</v>
      </c>
      <c r="H73" s="66">
        <f t="shared" si="5"/>
        <v>-3</v>
      </c>
    </row>
    <row r="74" spans="1:8" s="2" customFormat="1" ht="25.5" customHeight="1" x14ac:dyDescent="0.2">
      <c r="A74" s="31" t="s">
        <v>126</v>
      </c>
      <c r="B74" s="34">
        <v>60</v>
      </c>
      <c r="C74" s="5">
        <v>50</v>
      </c>
      <c r="D74" s="52">
        <f t="shared" si="3"/>
        <v>110</v>
      </c>
      <c r="E74" s="125">
        <v>57</v>
      </c>
      <c r="F74" s="126">
        <v>57</v>
      </c>
      <c r="G74" s="4">
        <f t="shared" si="4"/>
        <v>114</v>
      </c>
      <c r="H74" s="66">
        <f t="shared" si="5"/>
        <v>4</v>
      </c>
    </row>
    <row r="75" spans="1:8" s="2" customFormat="1" ht="25.5" customHeight="1" thickBot="1" x14ac:dyDescent="0.25">
      <c r="A75" s="32" t="s">
        <v>127</v>
      </c>
      <c r="B75" s="68">
        <v>96</v>
      </c>
      <c r="C75" s="129">
        <v>77</v>
      </c>
      <c r="D75" s="53">
        <f t="shared" si="3"/>
        <v>173</v>
      </c>
      <c r="E75" s="127">
        <v>96</v>
      </c>
      <c r="F75" s="128">
        <v>76</v>
      </c>
      <c r="G75" s="8">
        <f t="shared" si="4"/>
        <v>172</v>
      </c>
      <c r="H75" s="69">
        <f t="shared" si="5"/>
        <v>-1</v>
      </c>
    </row>
    <row r="76" spans="1:8" s="2" customFormat="1" ht="25.5" customHeight="1" thickBot="1" x14ac:dyDescent="0.25">
      <c r="A76" s="100" t="s">
        <v>23</v>
      </c>
      <c r="B76" s="110">
        <f>SUM(B5:B75)</f>
        <v>4485</v>
      </c>
      <c r="C76" s="102">
        <f>SUM(C5:C75)</f>
        <v>4634</v>
      </c>
      <c r="D76" s="38">
        <f t="shared" ref="D76" si="6">B76+C76</f>
        <v>9119</v>
      </c>
      <c r="E76" s="121">
        <f>SUM(E5:E75)</f>
        <v>4442</v>
      </c>
      <c r="F76" s="122">
        <f>SUM(F5:F75)</f>
        <v>4680</v>
      </c>
      <c r="G76" s="81">
        <f t="shared" si="4"/>
        <v>9122</v>
      </c>
      <c r="H76" s="39">
        <f t="shared" si="5"/>
        <v>3</v>
      </c>
    </row>
  </sheetData>
  <mergeCells count="7">
    <mergeCell ref="A2:A4"/>
    <mergeCell ref="J8:L9"/>
    <mergeCell ref="B2:H2"/>
    <mergeCell ref="A1:H1"/>
    <mergeCell ref="B3:D3"/>
    <mergeCell ref="E3:G3"/>
    <mergeCell ref="H3:H4"/>
  </mergeCells>
  <hyperlinks>
    <hyperlink ref="J8:L9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showGridLines="0" workbookViewId="0">
      <pane ySplit="1" topLeftCell="A104" activePane="bottomLeft" state="frozen"/>
      <selection pane="bottomLeft" activeCell="F93" sqref="F93"/>
    </sheetView>
  </sheetViews>
  <sheetFormatPr defaultRowHeight="12.75" x14ac:dyDescent="0.2"/>
  <cols>
    <col min="1" max="1" width="15.5703125" bestFit="1" customWidth="1"/>
    <col min="2" max="3" width="10.140625" customWidth="1"/>
    <col min="4" max="4" width="10.140625" style="6" customWidth="1"/>
    <col min="5" max="6" width="10.140625" customWidth="1"/>
    <col min="7" max="7" width="10.140625" style="6" customWidth="1"/>
    <col min="8" max="8" width="9.140625" style="6"/>
  </cols>
  <sheetData>
    <row r="1" spans="1:13" s="2" customFormat="1" ht="25.5" customHeight="1" thickBot="1" x14ac:dyDescent="0.25">
      <c r="A1" s="164" t="s">
        <v>137</v>
      </c>
      <c r="B1" s="165"/>
      <c r="C1" s="165"/>
      <c r="D1" s="165"/>
      <c r="E1" s="165"/>
      <c r="F1" s="165"/>
      <c r="G1" s="165"/>
      <c r="H1" s="166"/>
      <c r="I1" s="7"/>
      <c r="J1" s="7"/>
    </row>
    <row r="2" spans="1:13" s="2" customFormat="1" ht="25.5" customHeight="1" thickBot="1" x14ac:dyDescent="0.25">
      <c r="A2" s="172" t="s">
        <v>63</v>
      </c>
      <c r="B2" s="177" t="s">
        <v>14</v>
      </c>
      <c r="C2" s="177"/>
      <c r="D2" s="177"/>
      <c r="E2" s="177"/>
      <c r="F2" s="177"/>
      <c r="G2" s="177"/>
      <c r="H2" s="178"/>
      <c r="I2" s="7"/>
      <c r="J2" s="7"/>
    </row>
    <row r="3" spans="1:13" s="7" customFormat="1" ht="25.5" customHeight="1" thickBot="1" x14ac:dyDescent="0.25">
      <c r="A3" s="171"/>
      <c r="B3" s="164">
        <v>2016</v>
      </c>
      <c r="C3" s="165"/>
      <c r="D3" s="166"/>
      <c r="E3" s="164">
        <v>2017</v>
      </c>
      <c r="F3" s="165"/>
      <c r="G3" s="166"/>
      <c r="H3" s="170" t="s">
        <v>539</v>
      </c>
    </row>
    <row r="4" spans="1:13" s="2" customFormat="1" ht="25.5" customHeight="1" thickBot="1" x14ac:dyDescent="0.25">
      <c r="A4" s="174"/>
      <c r="B4" s="110" t="s">
        <v>135</v>
      </c>
      <c r="C4" s="102" t="s">
        <v>136</v>
      </c>
      <c r="D4" s="38" t="s">
        <v>10</v>
      </c>
      <c r="E4" s="116" t="s">
        <v>135</v>
      </c>
      <c r="F4" s="113" t="s">
        <v>136</v>
      </c>
      <c r="G4" s="114" t="s">
        <v>10</v>
      </c>
      <c r="H4" s="176"/>
      <c r="I4" s="7"/>
      <c r="J4" s="7"/>
    </row>
    <row r="5" spans="1:13" s="2" customFormat="1" ht="23.25" customHeight="1" x14ac:dyDescent="0.2">
      <c r="A5" s="42" t="s">
        <v>64</v>
      </c>
      <c r="B5" s="37">
        <v>168</v>
      </c>
      <c r="C5" s="36">
        <v>157</v>
      </c>
      <c r="D5" s="51">
        <f>C5+B5</f>
        <v>325</v>
      </c>
      <c r="E5" s="62">
        <v>159</v>
      </c>
      <c r="F5" s="55">
        <v>153</v>
      </c>
      <c r="G5" s="21">
        <f>F5+E5</f>
        <v>312</v>
      </c>
      <c r="H5" s="25">
        <f>G5-D5</f>
        <v>-13</v>
      </c>
      <c r="I5"/>
      <c r="J5"/>
    </row>
    <row r="6" spans="1:13" s="2" customFormat="1" ht="23.25" customHeight="1" x14ac:dyDescent="0.2">
      <c r="A6" s="31" t="s">
        <v>138</v>
      </c>
      <c r="B6" s="35">
        <v>98</v>
      </c>
      <c r="C6" s="3">
        <v>95</v>
      </c>
      <c r="D6" s="52">
        <f t="shared" ref="D6:D69" si="0">C6+B6</f>
        <v>193</v>
      </c>
      <c r="E6" s="35">
        <v>93</v>
      </c>
      <c r="F6" s="3">
        <v>96</v>
      </c>
      <c r="G6" s="4">
        <f t="shared" ref="G6:G69" si="1">F6+E6</f>
        <v>189</v>
      </c>
      <c r="H6" s="58">
        <f t="shared" ref="H6:H69" si="2">G6-D6</f>
        <v>-4</v>
      </c>
      <c r="I6"/>
      <c r="J6"/>
    </row>
    <row r="7" spans="1:13" s="2" customFormat="1" ht="23.25" customHeight="1" x14ac:dyDescent="0.2">
      <c r="A7" s="31" t="s">
        <v>139</v>
      </c>
      <c r="B7" s="35">
        <v>96</v>
      </c>
      <c r="C7" s="3">
        <v>91</v>
      </c>
      <c r="D7" s="52">
        <f t="shared" si="0"/>
        <v>187</v>
      </c>
      <c r="E7" s="35">
        <v>91</v>
      </c>
      <c r="F7" s="3">
        <v>87</v>
      </c>
      <c r="G7" s="4">
        <f t="shared" si="1"/>
        <v>178</v>
      </c>
      <c r="H7" s="58">
        <f t="shared" si="2"/>
        <v>-9</v>
      </c>
      <c r="I7"/>
      <c r="J7"/>
      <c r="K7" s="155" t="s">
        <v>443</v>
      </c>
      <c r="L7" s="155"/>
      <c r="M7" s="155"/>
    </row>
    <row r="8" spans="1:13" s="2" customFormat="1" ht="23.25" customHeight="1" x14ac:dyDescent="0.2">
      <c r="A8" s="31" t="s">
        <v>140</v>
      </c>
      <c r="B8" s="35">
        <v>26</v>
      </c>
      <c r="C8" s="3">
        <v>40</v>
      </c>
      <c r="D8" s="52">
        <f t="shared" si="0"/>
        <v>66</v>
      </c>
      <c r="E8" s="35">
        <v>23</v>
      </c>
      <c r="F8" s="3">
        <v>38</v>
      </c>
      <c r="G8" s="4">
        <f t="shared" si="1"/>
        <v>61</v>
      </c>
      <c r="H8" s="58">
        <f t="shared" si="2"/>
        <v>-5</v>
      </c>
      <c r="I8"/>
      <c r="J8"/>
      <c r="K8" s="155"/>
      <c r="L8" s="155"/>
      <c r="M8" s="155"/>
    </row>
    <row r="9" spans="1:13" s="2" customFormat="1" ht="23.25" customHeight="1" x14ac:dyDescent="0.2">
      <c r="A9" s="31" t="s">
        <v>141</v>
      </c>
      <c r="B9" s="35">
        <v>35</v>
      </c>
      <c r="C9" s="3">
        <v>35</v>
      </c>
      <c r="D9" s="52">
        <f t="shared" si="0"/>
        <v>70</v>
      </c>
      <c r="E9" s="35">
        <v>32</v>
      </c>
      <c r="F9" s="3">
        <v>35</v>
      </c>
      <c r="G9" s="4">
        <f t="shared" si="1"/>
        <v>67</v>
      </c>
      <c r="H9" s="58">
        <f t="shared" si="2"/>
        <v>-3</v>
      </c>
      <c r="I9"/>
      <c r="J9"/>
    </row>
    <row r="10" spans="1:13" s="2" customFormat="1" ht="23.25" customHeight="1" x14ac:dyDescent="0.2">
      <c r="A10" s="31" t="s">
        <v>143</v>
      </c>
      <c r="B10" s="35">
        <v>6</v>
      </c>
      <c r="C10" s="3">
        <v>5</v>
      </c>
      <c r="D10" s="52">
        <f t="shared" si="0"/>
        <v>11</v>
      </c>
      <c r="E10" s="35">
        <v>6</v>
      </c>
      <c r="F10" s="3">
        <v>5</v>
      </c>
      <c r="G10" s="4">
        <f t="shared" si="1"/>
        <v>11</v>
      </c>
      <c r="H10" s="58">
        <f t="shared" si="2"/>
        <v>0</v>
      </c>
      <c r="I10"/>
      <c r="J10"/>
    </row>
    <row r="11" spans="1:13" s="2" customFormat="1" ht="23.25" customHeight="1" x14ac:dyDescent="0.2">
      <c r="A11" s="31" t="s">
        <v>144</v>
      </c>
      <c r="B11" s="35">
        <v>31</v>
      </c>
      <c r="C11" s="3">
        <v>38</v>
      </c>
      <c r="D11" s="52">
        <f t="shared" si="0"/>
        <v>69</v>
      </c>
      <c r="E11" s="35">
        <v>34</v>
      </c>
      <c r="F11" s="3">
        <v>43</v>
      </c>
      <c r="G11" s="4">
        <f t="shared" si="1"/>
        <v>77</v>
      </c>
      <c r="H11" s="58">
        <f t="shared" si="2"/>
        <v>8</v>
      </c>
      <c r="I11"/>
      <c r="J11"/>
    </row>
    <row r="12" spans="1:13" s="2" customFormat="1" ht="23.25" customHeight="1" x14ac:dyDescent="0.2">
      <c r="A12" s="31" t="s">
        <v>142</v>
      </c>
      <c r="B12" s="35">
        <v>44</v>
      </c>
      <c r="C12" s="3">
        <v>41</v>
      </c>
      <c r="D12" s="52">
        <f t="shared" si="0"/>
        <v>85</v>
      </c>
      <c r="E12" s="35">
        <v>44</v>
      </c>
      <c r="F12" s="3">
        <v>41</v>
      </c>
      <c r="G12" s="4">
        <f t="shared" si="1"/>
        <v>85</v>
      </c>
      <c r="H12" s="58">
        <f t="shared" si="2"/>
        <v>0</v>
      </c>
      <c r="I12"/>
      <c r="J12"/>
    </row>
    <row r="13" spans="1:13" s="2" customFormat="1" ht="23.25" customHeight="1" x14ac:dyDescent="0.2">
      <c r="A13" s="31" t="s">
        <v>146</v>
      </c>
      <c r="B13" s="35">
        <v>128</v>
      </c>
      <c r="C13" s="3">
        <v>114</v>
      </c>
      <c r="D13" s="52">
        <f t="shared" si="0"/>
        <v>242</v>
      </c>
      <c r="E13" s="35">
        <v>120</v>
      </c>
      <c r="F13" s="3">
        <v>104</v>
      </c>
      <c r="G13" s="4">
        <f t="shared" si="1"/>
        <v>224</v>
      </c>
      <c r="H13" s="58">
        <f t="shared" si="2"/>
        <v>-18</v>
      </c>
      <c r="I13"/>
      <c r="J13"/>
    </row>
    <row r="14" spans="1:13" s="2" customFormat="1" ht="23.25" customHeight="1" x14ac:dyDescent="0.2">
      <c r="A14" s="31" t="s">
        <v>145</v>
      </c>
      <c r="B14" s="35">
        <v>163</v>
      </c>
      <c r="C14" s="3">
        <v>158</v>
      </c>
      <c r="D14" s="52">
        <f t="shared" si="0"/>
        <v>321</v>
      </c>
      <c r="E14" s="35">
        <v>164</v>
      </c>
      <c r="F14" s="3">
        <v>160</v>
      </c>
      <c r="G14" s="4">
        <f t="shared" si="1"/>
        <v>324</v>
      </c>
      <c r="H14" s="58">
        <f t="shared" si="2"/>
        <v>3</v>
      </c>
      <c r="I14"/>
      <c r="J14"/>
    </row>
    <row r="15" spans="1:13" s="2" customFormat="1" ht="23.25" customHeight="1" x14ac:dyDescent="0.2">
      <c r="A15" s="31" t="s">
        <v>147</v>
      </c>
      <c r="B15" s="35">
        <v>42</v>
      </c>
      <c r="C15" s="3">
        <v>43</v>
      </c>
      <c r="D15" s="52">
        <f t="shared" si="0"/>
        <v>85</v>
      </c>
      <c r="E15" s="35">
        <v>43</v>
      </c>
      <c r="F15" s="3">
        <v>46</v>
      </c>
      <c r="G15" s="4">
        <f t="shared" si="1"/>
        <v>89</v>
      </c>
      <c r="H15" s="58">
        <f t="shared" si="2"/>
        <v>4</v>
      </c>
      <c r="I15"/>
      <c r="J15"/>
    </row>
    <row r="16" spans="1:13" s="2" customFormat="1" ht="23.25" customHeight="1" x14ac:dyDescent="0.2">
      <c r="A16" s="31" t="s">
        <v>148</v>
      </c>
      <c r="B16" s="35">
        <v>23</v>
      </c>
      <c r="C16" s="3">
        <v>24</v>
      </c>
      <c r="D16" s="52">
        <f t="shared" si="0"/>
        <v>47</v>
      </c>
      <c r="E16" s="35">
        <v>19</v>
      </c>
      <c r="F16" s="3">
        <v>21</v>
      </c>
      <c r="G16" s="4">
        <f t="shared" si="1"/>
        <v>40</v>
      </c>
      <c r="H16" s="58">
        <f t="shared" si="2"/>
        <v>-7</v>
      </c>
      <c r="I16"/>
      <c r="J16"/>
    </row>
    <row r="17" spans="1:10" s="2" customFormat="1" ht="23.25" customHeight="1" x14ac:dyDescent="0.2">
      <c r="A17" s="31" t="s">
        <v>149</v>
      </c>
      <c r="B17" s="35">
        <v>25</v>
      </c>
      <c r="C17" s="3">
        <v>36</v>
      </c>
      <c r="D17" s="52">
        <f t="shared" si="0"/>
        <v>61</v>
      </c>
      <c r="E17" s="35">
        <v>25</v>
      </c>
      <c r="F17" s="3">
        <v>34</v>
      </c>
      <c r="G17" s="4">
        <f t="shared" si="1"/>
        <v>59</v>
      </c>
      <c r="H17" s="58">
        <f t="shared" si="2"/>
        <v>-2</v>
      </c>
      <c r="I17"/>
      <c r="J17"/>
    </row>
    <row r="18" spans="1:10" s="7" customFormat="1" ht="23.25" customHeight="1" x14ac:dyDescent="0.2">
      <c r="A18" s="31" t="s">
        <v>150</v>
      </c>
      <c r="B18" s="35">
        <v>137</v>
      </c>
      <c r="C18" s="3">
        <v>154</v>
      </c>
      <c r="D18" s="52">
        <f t="shared" si="0"/>
        <v>291</v>
      </c>
      <c r="E18" s="35">
        <v>128</v>
      </c>
      <c r="F18" s="3">
        <v>143</v>
      </c>
      <c r="G18" s="4">
        <f t="shared" si="1"/>
        <v>271</v>
      </c>
      <c r="H18" s="58">
        <f t="shared" si="2"/>
        <v>-20</v>
      </c>
      <c r="I18"/>
      <c r="J18"/>
    </row>
    <row r="19" spans="1:10" s="2" customFormat="1" ht="23.25" customHeight="1" x14ac:dyDescent="0.2">
      <c r="A19" s="31" t="s">
        <v>152</v>
      </c>
      <c r="B19" s="35">
        <v>29</v>
      </c>
      <c r="C19" s="3">
        <v>31</v>
      </c>
      <c r="D19" s="52">
        <f t="shared" si="0"/>
        <v>60</v>
      </c>
      <c r="E19" s="35">
        <v>27</v>
      </c>
      <c r="F19" s="3">
        <v>28</v>
      </c>
      <c r="G19" s="4">
        <f t="shared" si="1"/>
        <v>55</v>
      </c>
      <c r="H19" s="58">
        <f t="shared" si="2"/>
        <v>-5</v>
      </c>
      <c r="I19"/>
      <c r="J19"/>
    </row>
    <row r="20" spans="1:10" s="2" customFormat="1" ht="23.25" customHeight="1" x14ac:dyDescent="0.2">
      <c r="A20" s="31" t="s">
        <v>151</v>
      </c>
      <c r="B20" s="35">
        <v>75</v>
      </c>
      <c r="C20" s="3">
        <v>79</v>
      </c>
      <c r="D20" s="52">
        <f t="shared" si="0"/>
        <v>154</v>
      </c>
      <c r="E20" s="35">
        <v>76</v>
      </c>
      <c r="F20" s="3">
        <v>73</v>
      </c>
      <c r="G20" s="4">
        <f t="shared" si="1"/>
        <v>149</v>
      </c>
      <c r="H20" s="58">
        <f t="shared" si="2"/>
        <v>-5</v>
      </c>
      <c r="I20"/>
      <c r="J20"/>
    </row>
    <row r="21" spans="1:10" s="2" customFormat="1" ht="23.25" customHeight="1" x14ac:dyDescent="0.2">
      <c r="A21" s="31" t="s">
        <v>153</v>
      </c>
      <c r="B21" s="35">
        <v>32</v>
      </c>
      <c r="C21" s="3">
        <v>37</v>
      </c>
      <c r="D21" s="52">
        <f t="shared" si="0"/>
        <v>69</v>
      </c>
      <c r="E21" s="35">
        <v>34</v>
      </c>
      <c r="F21" s="3">
        <v>35</v>
      </c>
      <c r="G21" s="4">
        <f t="shared" si="1"/>
        <v>69</v>
      </c>
      <c r="H21" s="58">
        <f t="shared" si="2"/>
        <v>0</v>
      </c>
      <c r="I21"/>
      <c r="J21"/>
    </row>
    <row r="22" spans="1:10" s="2" customFormat="1" ht="23.25" customHeight="1" x14ac:dyDescent="0.2">
      <c r="A22" s="31" t="s">
        <v>154</v>
      </c>
      <c r="B22" s="35">
        <v>24</v>
      </c>
      <c r="C22" s="3">
        <v>26</v>
      </c>
      <c r="D22" s="52">
        <f t="shared" si="0"/>
        <v>50</v>
      </c>
      <c r="E22" s="35">
        <v>26</v>
      </c>
      <c r="F22" s="3">
        <v>28</v>
      </c>
      <c r="G22" s="4">
        <f t="shared" si="1"/>
        <v>54</v>
      </c>
      <c r="H22" s="58">
        <f t="shared" si="2"/>
        <v>4</v>
      </c>
      <c r="I22"/>
      <c r="J22"/>
    </row>
    <row r="23" spans="1:10" s="2" customFormat="1" ht="23.25" customHeight="1" x14ac:dyDescent="0.2">
      <c r="A23" s="31" t="s">
        <v>227</v>
      </c>
      <c r="B23" s="35">
        <v>92</v>
      </c>
      <c r="C23" s="3">
        <v>91</v>
      </c>
      <c r="D23" s="52">
        <f t="shared" si="0"/>
        <v>183</v>
      </c>
      <c r="E23" s="35">
        <v>92</v>
      </c>
      <c r="F23" s="3">
        <v>84</v>
      </c>
      <c r="G23" s="4">
        <f t="shared" si="1"/>
        <v>176</v>
      </c>
      <c r="H23" s="58">
        <f t="shared" si="2"/>
        <v>-7</v>
      </c>
      <c r="I23"/>
      <c r="J23"/>
    </row>
    <row r="24" spans="1:10" s="2" customFormat="1" ht="23.25" customHeight="1" x14ac:dyDescent="0.2">
      <c r="A24" s="31" t="s">
        <v>228</v>
      </c>
      <c r="B24" s="35">
        <v>113</v>
      </c>
      <c r="C24" s="3">
        <v>108</v>
      </c>
      <c r="D24" s="52">
        <f t="shared" si="0"/>
        <v>221</v>
      </c>
      <c r="E24" s="35">
        <v>105</v>
      </c>
      <c r="F24" s="3">
        <v>99</v>
      </c>
      <c r="G24" s="4">
        <f t="shared" si="1"/>
        <v>204</v>
      </c>
      <c r="H24" s="58">
        <f t="shared" si="2"/>
        <v>-17</v>
      </c>
      <c r="I24"/>
      <c r="J24"/>
    </row>
    <row r="25" spans="1:10" s="2" customFormat="1" ht="23.25" customHeight="1" x14ac:dyDescent="0.2">
      <c r="A25" s="31" t="s">
        <v>229</v>
      </c>
      <c r="B25" s="35">
        <v>71</v>
      </c>
      <c r="C25" s="3">
        <v>81</v>
      </c>
      <c r="D25" s="52">
        <f t="shared" si="0"/>
        <v>152</v>
      </c>
      <c r="E25" s="35">
        <v>71</v>
      </c>
      <c r="F25" s="3">
        <v>83</v>
      </c>
      <c r="G25" s="4">
        <f t="shared" si="1"/>
        <v>154</v>
      </c>
      <c r="H25" s="58">
        <f t="shared" si="2"/>
        <v>2</v>
      </c>
      <c r="I25"/>
      <c r="J25"/>
    </row>
    <row r="26" spans="1:10" s="2" customFormat="1" ht="23.25" customHeight="1" x14ac:dyDescent="0.2">
      <c r="A26" s="31" t="s">
        <v>230</v>
      </c>
      <c r="B26" s="35">
        <v>231</v>
      </c>
      <c r="C26" s="3">
        <v>227</v>
      </c>
      <c r="D26" s="52">
        <f t="shared" si="0"/>
        <v>458</v>
      </c>
      <c r="E26" s="35">
        <v>230</v>
      </c>
      <c r="F26" s="3">
        <v>224</v>
      </c>
      <c r="G26" s="4">
        <f t="shared" si="1"/>
        <v>454</v>
      </c>
      <c r="H26" s="58">
        <f t="shared" si="2"/>
        <v>-4</v>
      </c>
      <c r="I26"/>
      <c r="J26"/>
    </row>
    <row r="27" spans="1:10" s="2" customFormat="1" ht="23.25" customHeight="1" x14ac:dyDescent="0.2">
      <c r="A27" s="31" t="s">
        <v>129</v>
      </c>
      <c r="B27" s="35">
        <v>28</v>
      </c>
      <c r="C27" s="3">
        <v>25</v>
      </c>
      <c r="D27" s="52">
        <f t="shared" si="0"/>
        <v>53</v>
      </c>
      <c r="E27" s="35">
        <v>27</v>
      </c>
      <c r="F27" s="3">
        <v>26</v>
      </c>
      <c r="G27" s="4">
        <f t="shared" si="1"/>
        <v>53</v>
      </c>
      <c r="H27" s="58">
        <f t="shared" si="2"/>
        <v>0</v>
      </c>
      <c r="I27"/>
      <c r="J27"/>
    </row>
    <row r="28" spans="1:10" s="2" customFormat="1" ht="23.25" customHeight="1" x14ac:dyDescent="0.2">
      <c r="A28" s="31" t="s">
        <v>155</v>
      </c>
      <c r="B28" s="35">
        <v>58</v>
      </c>
      <c r="C28" s="3">
        <v>63</v>
      </c>
      <c r="D28" s="52">
        <f t="shared" si="0"/>
        <v>121</v>
      </c>
      <c r="E28" s="35">
        <v>62</v>
      </c>
      <c r="F28" s="3">
        <v>67</v>
      </c>
      <c r="G28" s="4">
        <f t="shared" si="1"/>
        <v>129</v>
      </c>
      <c r="H28" s="58">
        <f t="shared" si="2"/>
        <v>8</v>
      </c>
      <c r="I28"/>
      <c r="J28"/>
    </row>
    <row r="29" spans="1:10" s="2" customFormat="1" ht="23.25" customHeight="1" x14ac:dyDescent="0.2">
      <c r="A29" s="31" t="s">
        <v>231</v>
      </c>
      <c r="B29" s="35">
        <v>43</v>
      </c>
      <c r="C29" s="3">
        <v>36</v>
      </c>
      <c r="D29" s="52">
        <f t="shared" si="0"/>
        <v>79</v>
      </c>
      <c r="E29" s="35">
        <v>42</v>
      </c>
      <c r="F29" s="3">
        <v>35</v>
      </c>
      <c r="G29" s="4">
        <f t="shared" si="1"/>
        <v>77</v>
      </c>
      <c r="H29" s="58">
        <f t="shared" si="2"/>
        <v>-2</v>
      </c>
      <c r="I29"/>
      <c r="J29"/>
    </row>
    <row r="30" spans="1:10" s="2" customFormat="1" ht="23.25" customHeight="1" x14ac:dyDescent="0.2">
      <c r="A30" s="31" t="s">
        <v>232</v>
      </c>
      <c r="B30" s="35">
        <v>24</v>
      </c>
      <c r="C30" s="3">
        <v>20</v>
      </c>
      <c r="D30" s="52">
        <f t="shared" si="0"/>
        <v>44</v>
      </c>
      <c r="E30" s="35">
        <v>23</v>
      </c>
      <c r="F30" s="3">
        <v>23</v>
      </c>
      <c r="G30" s="4">
        <f t="shared" si="1"/>
        <v>46</v>
      </c>
      <c r="H30" s="58">
        <f t="shared" si="2"/>
        <v>2</v>
      </c>
      <c r="I30"/>
      <c r="J30"/>
    </row>
    <row r="31" spans="1:10" s="2" customFormat="1" ht="23.25" customHeight="1" x14ac:dyDescent="0.2">
      <c r="A31" s="31" t="s">
        <v>233</v>
      </c>
      <c r="B31" s="35">
        <v>88</v>
      </c>
      <c r="C31" s="3">
        <v>89</v>
      </c>
      <c r="D31" s="52">
        <f t="shared" si="0"/>
        <v>177</v>
      </c>
      <c r="E31" s="35">
        <v>85</v>
      </c>
      <c r="F31" s="3">
        <v>85</v>
      </c>
      <c r="G31" s="4">
        <f t="shared" si="1"/>
        <v>170</v>
      </c>
      <c r="H31" s="58">
        <f t="shared" si="2"/>
        <v>-7</v>
      </c>
      <c r="I31"/>
      <c r="J31"/>
    </row>
    <row r="32" spans="1:10" s="2" customFormat="1" ht="23.25" customHeight="1" x14ac:dyDescent="0.2">
      <c r="A32" s="31" t="s">
        <v>234</v>
      </c>
      <c r="B32" s="35">
        <v>75</v>
      </c>
      <c r="C32" s="3">
        <v>76</v>
      </c>
      <c r="D32" s="52">
        <f t="shared" si="0"/>
        <v>151</v>
      </c>
      <c r="E32" s="35">
        <v>72</v>
      </c>
      <c r="F32" s="3">
        <v>67</v>
      </c>
      <c r="G32" s="4">
        <f t="shared" si="1"/>
        <v>139</v>
      </c>
      <c r="H32" s="58">
        <f t="shared" si="2"/>
        <v>-12</v>
      </c>
      <c r="I32"/>
      <c r="J32"/>
    </row>
    <row r="33" spans="1:10" s="2" customFormat="1" ht="23.25" customHeight="1" x14ac:dyDescent="0.2">
      <c r="A33" s="31" t="s">
        <v>156</v>
      </c>
      <c r="B33" s="35">
        <v>21</v>
      </c>
      <c r="C33" s="3">
        <v>17</v>
      </c>
      <c r="D33" s="52">
        <f t="shared" si="0"/>
        <v>38</v>
      </c>
      <c r="E33" s="35">
        <v>22</v>
      </c>
      <c r="F33" s="3">
        <v>18</v>
      </c>
      <c r="G33" s="4">
        <f t="shared" si="1"/>
        <v>40</v>
      </c>
      <c r="H33" s="58">
        <f t="shared" si="2"/>
        <v>2</v>
      </c>
      <c r="I33"/>
      <c r="J33"/>
    </row>
    <row r="34" spans="1:10" s="2" customFormat="1" ht="23.25" customHeight="1" x14ac:dyDescent="0.2">
      <c r="A34" s="31" t="s">
        <v>159</v>
      </c>
      <c r="B34" s="35">
        <v>20</v>
      </c>
      <c r="C34" s="3">
        <v>16</v>
      </c>
      <c r="D34" s="52">
        <f t="shared" si="0"/>
        <v>36</v>
      </c>
      <c r="E34" s="35">
        <v>18</v>
      </c>
      <c r="F34" s="3">
        <v>14</v>
      </c>
      <c r="G34" s="4">
        <f t="shared" si="1"/>
        <v>32</v>
      </c>
      <c r="H34" s="58">
        <f t="shared" si="2"/>
        <v>-4</v>
      </c>
      <c r="I34"/>
      <c r="J34"/>
    </row>
    <row r="35" spans="1:10" s="2" customFormat="1" ht="23.25" customHeight="1" x14ac:dyDescent="0.2">
      <c r="A35" s="31" t="s">
        <v>157</v>
      </c>
      <c r="B35" s="35">
        <v>84</v>
      </c>
      <c r="C35" s="3">
        <v>75</v>
      </c>
      <c r="D35" s="52">
        <f t="shared" si="0"/>
        <v>159</v>
      </c>
      <c r="E35" s="35">
        <v>84</v>
      </c>
      <c r="F35" s="3">
        <v>77</v>
      </c>
      <c r="G35" s="4">
        <f t="shared" si="1"/>
        <v>161</v>
      </c>
      <c r="H35" s="58">
        <f t="shared" si="2"/>
        <v>2</v>
      </c>
      <c r="I35"/>
      <c r="J35"/>
    </row>
    <row r="36" spans="1:10" s="2" customFormat="1" ht="23.25" customHeight="1" x14ac:dyDescent="0.2">
      <c r="A36" s="31" t="s">
        <v>158</v>
      </c>
      <c r="B36" s="35">
        <v>72</v>
      </c>
      <c r="C36" s="3">
        <v>75</v>
      </c>
      <c r="D36" s="52">
        <f t="shared" si="0"/>
        <v>147</v>
      </c>
      <c r="E36" s="35">
        <v>67</v>
      </c>
      <c r="F36" s="3">
        <v>73</v>
      </c>
      <c r="G36" s="4">
        <f t="shared" si="1"/>
        <v>140</v>
      </c>
      <c r="H36" s="58">
        <f t="shared" si="2"/>
        <v>-7</v>
      </c>
      <c r="I36"/>
      <c r="J36"/>
    </row>
    <row r="37" spans="1:10" s="2" customFormat="1" ht="23.25" customHeight="1" x14ac:dyDescent="0.2">
      <c r="A37" s="31" t="s">
        <v>160</v>
      </c>
      <c r="B37" s="35">
        <v>10</v>
      </c>
      <c r="C37" s="3">
        <v>15</v>
      </c>
      <c r="D37" s="52">
        <f t="shared" si="0"/>
        <v>25</v>
      </c>
      <c r="E37" s="35">
        <v>9</v>
      </c>
      <c r="F37" s="3">
        <v>14</v>
      </c>
      <c r="G37" s="4">
        <f t="shared" si="1"/>
        <v>23</v>
      </c>
      <c r="H37" s="58">
        <f t="shared" si="2"/>
        <v>-2</v>
      </c>
      <c r="I37"/>
      <c r="J37"/>
    </row>
    <row r="38" spans="1:10" s="2" customFormat="1" ht="23.25" customHeight="1" x14ac:dyDescent="0.2">
      <c r="A38" s="31" t="s">
        <v>161</v>
      </c>
      <c r="B38" s="35">
        <v>63</v>
      </c>
      <c r="C38" s="3">
        <v>70</v>
      </c>
      <c r="D38" s="52">
        <f t="shared" si="0"/>
        <v>133</v>
      </c>
      <c r="E38" s="35">
        <v>64</v>
      </c>
      <c r="F38" s="3">
        <v>68</v>
      </c>
      <c r="G38" s="4">
        <f t="shared" si="1"/>
        <v>132</v>
      </c>
      <c r="H38" s="58">
        <f t="shared" si="2"/>
        <v>-1</v>
      </c>
      <c r="I38"/>
      <c r="J38"/>
    </row>
    <row r="39" spans="1:10" s="2" customFormat="1" ht="23.25" customHeight="1" x14ac:dyDescent="0.2">
      <c r="A39" s="31" t="s">
        <v>162</v>
      </c>
      <c r="B39" s="35">
        <v>35</v>
      </c>
      <c r="C39" s="3">
        <v>30</v>
      </c>
      <c r="D39" s="52">
        <f t="shared" si="0"/>
        <v>65</v>
      </c>
      <c r="E39" s="35">
        <v>34</v>
      </c>
      <c r="F39" s="3">
        <v>30</v>
      </c>
      <c r="G39" s="4">
        <f t="shared" si="1"/>
        <v>64</v>
      </c>
      <c r="H39" s="58">
        <f t="shared" si="2"/>
        <v>-1</v>
      </c>
      <c r="I39"/>
      <c r="J39"/>
    </row>
    <row r="40" spans="1:10" s="2" customFormat="1" ht="23.25" customHeight="1" x14ac:dyDescent="0.2">
      <c r="A40" s="31" t="s">
        <v>163</v>
      </c>
      <c r="B40" s="35">
        <v>95</v>
      </c>
      <c r="C40" s="3">
        <v>85</v>
      </c>
      <c r="D40" s="52">
        <f t="shared" si="0"/>
        <v>180</v>
      </c>
      <c r="E40" s="35">
        <v>94</v>
      </c>
      <c r="F40" s="3">
        <v>81</v>
      </c>
      <c r="G40" s="4">
        <f t="shared" si="1"/>
        <v>175</v>
      </c>
      <c r="H40" s="58">
        <f t="shared" si="2"/>
        <v>-5</v>
      </c>
      <c r="I40"/>
      <c r="J40"/>
    </row>
    <row r="41" spans="1:10" s="2" customFormat="1" ht="23.25" customHeight="1" x14ac:dyDescent="0.2">
      <c r="A41" s="31" t="s">
        <v>164</v>
      </c>
      <c r="B41" s="35">
        <v>30</v>
      </c>
      <c r="C41" s="3">
        <v>29</v>
      </c>
      <c r="D41" s="52">
        <f t="shared" si="0"/>
        <v>59</v>
      </c>
      <c r="E41" s="35">
        <v>28</v>
      </c>
      <c r="F41" s="3">
        <v>28</v>
      </c>
      <c r="G41" s="4">
        <f t="shared" si="1"/>
        <v>56</v>
      </c>
      <c r="H41" s="58">
        <f t="shared" si="2"/>
        <v>-3</v>
      </c>
      <c r="I41"/>
      <c r="J41"/>
    </row>
    <row r="42" spans="1:10" s="2" customFormat="1" ht="23.25" customHeight="1" x14ac:dyDescent="0.2">
      <c r="A42" s="31" t="s">
        <v>165</v>
      </c>
      <c r="B42" s="35">
        <v>63</v>
      </c>
      <c r="C42" s="3">
        <v>60</v>
      </c>
      <c r="D42" s="52">
        <f t="shared" si="0"/>
        <v>123</v>
      </c>
      <c r="E42" s="35">
        <v>63</v>
      </c>
      <c r="F42" s="3">
        <v>63</v>
      </c>
      <c r="G42" s="4">
        <f t="shared" si="1"/>
        <v>126</v>
      </c>
      <c r="H42" s="58">
        <f t="shared" si="2"/>
        <v>3</v>
      </c>
      <c r="I42"/>
      <c r="J42"/>
    </row>
    <row r="43" spans="1:10" s="2" customFormat="1" ht="23.25" customHeight="1" x14ac:dyDescent="0.2">
      <c r="A43" s="31" t="s">
        <v>172</v>
      </c>
      <c r="B43" s="35">
        <v>69</v>
      </c>
      <c r="C43" s="3">
        <v>67</v>
      </c>
      <c r="D43" s="52">
        <f t="shared" si="0"/>
        <v>136</v>
      </c>
      <c r="E43" s="35">
        <v>66</v>
      </c>
      <c r="F43" s="3">
        <v>66</v>
      </c>
      <c r="G43" s="4">
        <f t="shared" si="1"/>
        <v>132</v>
      </c>
      <c r="H43" s="58">
        <f t="shared" si="2"/>
        <v>-4</v>
      </c>
      <c r="I43"/>
      <c r="J43"/>
    </row>
    <row r="44" spans="1:10" s="2" customFormat="1" ht="23.25" customHeight="1" x14ac:dyDescent="0.2">
      <c r="A44" s="31" t="s">
        <v>166</v>
      </c>
      <c r="B44" s="35">
        <v>53</v>
      </c>
      <c r="C44" s="3">
        <v>50</v>
      </c>
      <c r="D44" s="52">
        <f t="shared" si="0"/>
        <v>103</v>
      </c>
      <c r="E44" s="35">
        <v>53</v>
      </c>
      <c r="F44" s="3">
        <v>52</v>
      </c>
      <c r="G44" s="4">
        <f t="shared" si="1"/>
        <v>105</v>
      </c>
      <c r="H44" s="58">
        <f t="shared" si="2"/>
        <v>2</v>
      </c>
      <c r="I44"/>
      <c r="J44"/>
    </row>
    <row r="45" spans="1:10" s="2" customFormat="1" ht="23.25" customHeight="1" x14ac:dyDescent="0.2">
      <c r="A45" s="31" t="s">
        <v>167</v>
      </c>
      <c r="B45" s="35">
        <v>59</v>
      </c>
      <c r="C45" s="3">
        <v>53</v>
      </c>
      <c r="D45" s="52">
        <f t="shared" si="0"/>
        <v>112</v>
      </c>
      <c r="E45" s="35">
        <v>66</v>
      </c>
      <c r="F45" s="3">
        <v>60</v>
      </c>
      <c r="G45" s="4">
        <f t="shared" si="1"/>
        <v>126</v>
      </c>
      <c r="H45" s="58">
        <f t="shared" si="2"/>
        <v>14</v>
      </c>
      <c r="I45"/>
      <c r="J45"/>
    </row>
    <row r="46" spans="1:10" s="2" customFormat="1" ht="23.25" customHeight="1" x14ac:dyDescent="0.2">
      <c r="A46" s="31" t="s">
        <v>168</v>
      </c>
      <c r="B46" s="35">
        <v>42</v>
      </c>
      <c r="C46" s="3">
        <v>52</v>
      </c>
      <c r="D46" s="52">
        <f t="shared" si="0"/>
        <v>94</v>
      </c>
      <c r="E46" s="35">
        <v>38</v>
      </c>
      <c r="F46" s="3">
        <v>50</v>
      </c>
      <c r="G46" s="4">
        <f t="shared" si="1"/>
        <v>88</v>
      </c>
      <c r="H46" s="58">
        <f t="shared" si="2"/>
        <v>-6</v>
      </c>
      <c r="I46"/>
      <c r="J46"/>
    </row>
    <row r="47" spans="1:10" s="2" customFormat="1" ht="23.25" customHeight="1" x14ac:dyDescent="0.2">
      <c r="A47" s="31" t="s">
        <v>169</v>
      </c>
      <c r="B47" s="35">
        <v>38</v>
      </c>
      <c r="C47" s="3">
        <v>37</v>
      </c>
      <c r="D47" s="52">
        <f t="shared" si="0"/>
        <v>75</v>
      </c>
      <c r="E47" s="35">
        <v>31</v>
      </c>
      <c r="F47" s="3">
        <v>33</v>
      </c>
      <c r="G47" s="4">
        <f t="shared" si="1"/>
        <v>64</v>
      </c>
      <c r="H47" s="58">
        <f t="shared" si="2"/>
        <v>-11</v>
      </c>
      <c r="I47"/>
      <c r="J47"/>
    </row>
    <row r="48" spans="1:10" s="2" customFormat="1" ht="23.25" customHeight="1" x14ac:dyDescent="0.2">
      <c r="A48" s="31" t="s">
        <v>170</v>
      </c>
      <c r="B48" s="35">
        <v>43</v>
      </c>
      <c r="C48" s="3">
        <v>48</v>
      </c>
      <c r="D48" s="52">
        <f t="shared" si="0"/>
        <v>91</v>
      </c>
      <c r="E48" s="35">
        <v>50</v>
      </c>
      <c r="F48" s="3">
        <v>53</v>
      </c>
      <c r="G48" s="4">
        <f t="shared" si="1"/>
        <v>103</v>
      </c>
      <c r="H48" s="58">
        <f t="shared" si="2"/>
        <v>12</v>
      </c>
      <c r="I48"/>
      <c r="J48"/>
    </row>
    <row r="49" spans="1:10" s="2" customFormat="1" ht="23.25" customHeight="1" x14ac:dyDescent="0.2">
      <c r="A49" s="31" t="s">
        <v>171</v>
      </c>
      <c r="B49" s="35">
        <v>28</v>
      </c>
      <c r="C49" s="3">
        <v>33</v>
      </c>
      <c r="D49" s="52">
        <f t="shared" si="0"/>
        <v>61</v>
      </c>
      <c r="E49" s="35">
        <v>25</v>
      </c>
      <c r="F49" s="3">
        <v>30</v>
      </c>
      <c r="G49" s="4">
        <f t="shared" si="1"/>
        <v>55</v>
      </c>
      <c r="H49" s="58">
        <f t="shared" si="2"/>
        <v>-6</v>
      </c>
      <c r="I49"/>
      <c r="J49"/>
    </row>
    <row r="50" spans="1:10" s="2" customFormat="1" ht="23.25" customHeight="1" x14ac:dyDescent="0.2">
      <c r="A50" s="31" t="s">
        <v>173</v>
      </c>
      <c r="B50" s="35">
        <v>58</v>
      </c>
      <c r="C50" s="3">
        <v>63</v>
      </c>
      <c r="D50" s="52">
        <f t="shared" si="0"/>
        <v>121</v>
      </c>
      <c r="E50" s="35">
        <v>57</v>
      </c>
      <c r="F50" s="3">
        <v>59</v>
      </c>
      <c r="G50" s="4">
        <f t="shared" si="1"/>
        <v>116</v>
      </c>
      <c r="H50" s="58">
        <f t="shared" si="2"/>
        <v>-5</v>
      </c>
      <c r="I50"/>
      <c r="J50"/>
    </row>
    <row r="51" spans="1:10" s="2" customFormat="1" ht="23.25" customHeight="1" x14ac:dyDescent="0.2">
      <c r="A51" s="31" t="s">
        <v>174</v>
      </c>
      <c r="B51" s="35">
        <v>50</v>
      </c>
      <c r="C51" s="3">
        <v>39</v>
      </c>
      <c r="D51" s="52">
        <f t="shared" si="0"/>
        <v>89</v>
      </c>
      <c r="E51" s="35">
        <v>44</v>
      </c>
      <c r="F51" s="3">
        <v>35</v>
      </c>
      <c r="G51" s="4">
        <f t="shared" si="1"/>
        <v>79</v>
      </c>
      <c r="H51" s="58">
        <f t="shared" si="2"/>
        <v>-10</v>
      </c>
      <c r="I51"/>
      <c r="J51"/>
    </row>
    <row r="52" spans="1:10" s="2" customFormat="1" ht="23.25" customHeight="1" x14ac:dyDescent="0.2">
      <c r="A52" s="31" t="s">
        <v>175</v>
      </c>
      <c r="B52" s="35">
        <v>80</v>
      </c>
      <c r="C52" s="3">
        <v>82</v>
      </c>
      <c r="D52" s="52">
        <f t="shared" si="0"/>
        <v>162</v>
      </c>
      <c r="E52" s="35">
        <v>79</v>
      </c>
      <c r="F52" s="3">
        <v>84</v>
      </c>
      <c r="G52" s="4">
        <f t="shared" si="1"/>
        <v>163</v>
      </c>
      <c r="H52" s="58">
        <f t="shared" si="2"/>
        <v>1</v>
      </c>
      <c r="I52"/>
      <c r="J52"/>
    </row>
    <row r="53" spans="1:10" s="2" customFormat="1" ht="23.25" customHeight="1" x14ac:dyDescent="0.2">
      <c r="A53" s="31" t="s">
        <v>176</v>
      </c>
      <c r="B53" s="35">
        <v>74</v>
      </c>
      <c r="C53" s="3">
        <v>72</v>
      </c>
      <c r="D53" s="52">
        <f t="shared" si="0"/>
        <v>146</v>
      </c>
      <c r="E53" s="35">
        <v>78</v>
      </c>
      <c r="F53" s="3">
        <v>75</v>
      </c>
      <c r="G53" s="4">
        <f t="shared" si="1"/>
        <v>153</v>
      </c>
      <c r="H53" s="58">
        <f t="shared" si="2"/>
        <v>7</v>
      </c>
      <c r="I53"/>
      <c r="J53"/>
    </row>
    <row r="54" spans="1:10" s="2" customFormat="1" ht="23.25" customHeight="1" x14ac:dyDescent="0.2">
      <c r="A54" s="31" t="s">
        <v>177</v>
      </c>
      <c r="B54" s="35">
        <v>68</v>
      </c>
      <c r="C54" s="3">
        <v>69</v>
      </c>
      <c r="D54" s="52">
        <f t="shared" si="0"/>
        <v>137</v>
      </c>
      <c r="E54" s="35">
        <v>68</v>
      </c>
      <c r="F54" s="3">
        <v>70</v>
      </c>
      <c r="G54" s="4">
        <f t="shared" si="1"/>
        <v>138</v>
      </c>
      <c r="H54" s="58">
        <f t="shared" si="2"/>
        <v>1</v>
      </c>
      <c r="I54"/>
      <c r="J54"/>
    </row>
    <row r="55" spans="1:10" s="2" customFormat="1" ht="23.25" customHeight="1" x14ac:dyDescent="0.2">
      <c r="A55" s="31" t="s">
        <v>178</v>
      </c>
      <c r="B55" s="35">
        <v>108</v>
      </c>
      <c r="C55" s="3">
        <v>107</v>
      </c>
      <c r="D55" s="52">
        <f t="shared" si="0"/>
        <v>215</v>
      </c>
      <c r="E55" s="35">
        <v>105</v>
      </c>
      <c r="F55" s="3">
        <v>104</v>
      </c>
      <c r="G55" s="4">
        <f t="shared" si="1"/>
        <v>209</v>
      </c>
      <c r="H55" s="58">
        <f t="shared" si="2"/>
        <v>-6</v>
      </c>
      <c r="I55"/>
      <c r="J55"/>
    </row>
    <row r="56" spans="1:10" s="2" customFormat="1" ht="23.25" customHeight="1" x14ac:dyDescent="0.2">
      <c r="A56" s="31" t="s">
        <v>179</v>
      </c>
      <c r="B56" s="35">
        <v>41</v>
      </c>
      <c r="C56" s="3">
        <v>35</v>
      </c>
      <c r="D56" s="52">
        <f t="shared" si="0"/>
        <v>76</v>
      </c>
      <c r="E56" s="35">
        <v>40</v>
      </c>
      <c r="F56" s="3">
        <v>34</v>
      </c>
      <c r="G56" s="4">
        <f t="shared" si="1"/>
        <v>74</v>
      </c>
      <c r="H56" s="58">
        <f t="shared" si="2"/>
        <v>-2</v>
      </c>
      <c r="I56"/>
      <c r="J56"/>
    </row>
    <row r="57" spans="1:10" s="2" customFormat="1" ht="23.25" customHeight="1" x14ac:dyDescent="0.2">
      <c r="A57" s="31" t="s">
        <v>180</v>
      </c>
      <c r="B57" s="35">
        <v>76</v>
      </c>
      <c r="C57" s="3">
        <v>87</v>
      </c>
      <c r="D57" s="52">
        <f t="shared" si="0"/>
        <v>163</v>
      </c>
      <c r="E57" s="35">
        <v>78</v>
      </c>
      <c r="F57" s="3">
        <v>91</v>
      </c>
      <c r="G57" s="4">
        <f t="shared" si="1"/>
        <v>169</v>
      </c>
      <c r="H57" s="58">
        <f t="shared" si="2"/>
        <v>6</v>
      </c>
      <c r="I57"/>
      <c r="J57"/>
    </row>
    <row r="58" spans="1:10" s="2" customFormat="1" ht="23.25" customHeight="1" x14ac:dyDescent="0.2">
      <c r="A58" s="31" t="s">
        <v>181</v>
      </c>
      <c r="B58" s="35">
        <v>105</v>
      </c>
      <c r="C58" s="3">
        <v>89</v>
      </c>
      <c r="D58" s="52">
        <f t="shared" si="0"/>
        <v>194</v>
      </c>
      <c r="E58" s="35">
        <v>98</v>
      </c>
      <c r="F58" s="3">
        <v>88</v>
      </c>
      <c r="G58" s="4">
        <f t="shared" si="1"/>
        <v>186</v>
      </c>
      <c r="H58" s="58">
        <f t="shared" si="2"/>
        <v>-8</v>
      </c>
      <c r="I58"/>
      <c r="J58"/>
    </row>
    <row r="59" spans="1:10" s="2" customFormat="1" ht="23.25" customHeight="1" x14ac:dyDescent="0.2">
      <c r="A59" s="31" t="s">
        <v>237</v>
      </c>
      <c r="B59" s="35">
        <v>72</v>
      </c>
      <c r="C59" s="3">
        <v>54</v>
      </c>
      <c r="D59" s="52">
        <f t="shared" si="0"/>
        <v>126</v>
      </c>
      <c r="E59" s="35">
        <v>72</v>
      </c>
      <c r="F59" s="3">
        <v>51</v>
      </c>
      <c r="G59" s="4">
        <f t="shared" si="1"/>
        <v>123</v>
      </c>
      <c r="H59" s="58">
        <f t="shared" si="2"/>
        <v>-3</v>
      </c>
      <c r="I59"/>
      <c r="J59"/>
    </row>
    <row r="60" spans="1:10" s="2" customFormat="1" ht="23.25" customHeight="1" x14ac:dyDescent="0.2">
      <c r="A60" s="31" t="s">
        <v>238</v>
      </c>
      <c r="B60" s="35">
        <v>109</v>
      </c>
      <c r="C60" s="3">
        <v>101</v>
      </c>
      <c r="D60" s="52">
        <f t="shared" si="0"/>
        <v>210</v>
      </c>
      <c r="E60" s="35">
        <v>110</v>
      </c>
      <c r="F60" s="3">
        <v>95</v>
      </c>
      <c r="G60" s="4">
        <f t="shared" si="1"/>
        <v>205</v>
      </c>
      <c r="H60" s="58">
        <f t="shared" si="2"/>
        <v>-5</v>
      </c>
      <c r="I60"/>
      <c r="J60"/>
    </row>
    <row r="61" spans="1:10" s="2" customFormat="1" ht="23.25" customHeight="1" x14ac:dyDescent="0.2">
      <c r="A61" s="31" t="s">
        <v>182</v>
      </c>
      <c r="B61" s="35">
        <v>60</v>
      </c>
      <c r="C61" s="3">
        <v>50</v>
      </c>
      <c r="D61" s="52">
        <f t="shared" si="0"/>
        <v>110</v>
      </c>
      <c r="E61" s="35">
        <v>60</v>
      </c>
      <c r="F61" s="3">
        <v>48</v>
      </c>
      <c r="G61" s="4">
        <f t="shared" si="1"/>
        <v>108</v>
      </c>
      <c r="H61" s="58">
        <f t="shared" si="2"/>
        <v>-2</v>
      </c>
      <c r="I61"/>
      <c r="J61"/>
    </row>
    <row r="62" spans="1:10" s="2" customFormat="1" ht="23.25" customHeight="1" x14ac:dyDescent="0.2">
      <c r="A62" s="31" t="s">
        <v>183</v>
      </c>
      <c r="B62" s="35">
        <v>548</v>
      </c>
      <c r="C62" s="3">
        <v>548</v>
      </c>
      <c r="D62" s="52">
        <f t="shared" si="0"/>
        <v>1096</v>
      </c>
      <c r="E62" s="35">
        <v>544</v>
      </c>
      <c r="F62" s="3">
        <v>554</v>
      </c>
      <c r="G62" s="4">
        <f t="shared" si="1"/>
        <v>1098</v>
      </c>
      <c r="H62" s="58">
        <f t="shared" si="2"/>
        <v>2</v>
      </c>
      <c r="I62"/>
      <c r="J62"/>
    </row>
    <row r="63" spans="1:10" s="2" customFormat="1" ht="23.25" customHeight="1" x14ac:dyDescent="0.2">
      <c r="A63" s="31" t="s">
        <v>184</v>
      </c>
      <c r="B63" s="35">
        <v>48</v>
      </c>
      <c r="C63" s="3">
        <v>57</v>
      </c>
      <c r="D63" s="52">
        <f t="shared" si="0"/>
        <v>105</v>
      </c>
      <c r="E63" s="35">
        <v>48</v>
      </c>
      <c r="F63" s="3">
        <v>58</v>
      </c>
      <c r="G63" s="4">
        <f t="shared" si="1"/>
        <v>106</v>
      </c>
      <c r="H63" s="58">
        <f t="shared" si="2"/>
        <v>1</v>
      </c>
      <c r="I63"/>
      <c r="J63"/>
    </row>
    <row r="64" spans="1:10" s="2" customFormat="1" ht="23.25" customHeight="1" x14ac:dyDescent="0.2">
      <c r="A64" s="31" t="s">
        <v>185</v>
      </c>
      <c r="B64" s="35">
        <v>75</v>
      </c>
      <c r="C64" s="3">
        <v>55</v>
      </c>
      <c r="D64" s="52">
        <f t="shared" si="0"/>
        <v>130</v>
      </c>
      <c r="E64" s="35">
        <v>71</v>
      </c>
      <c r="F64" s="3">
        <v>52</v>
      </c>
      <c r="G64" s="4">
        <f t="shared" si="1"/>
        <v>123</v>
      </c>
      <c r="H64" s="58">
        <f t="shared" si="2"/>
        <v>-7</v>
      </c>
      <c r="I64"/>
      <c r="J64"/>
    </row>
    <row r="65" spans="1:10" s="2" customFormat="1" ht="23.25" customHeight="1" x14ac:dyDescent="0.2">
      <c r="A65" s="31" t="s">
        <v>186</v>
      </c>
      <c r="B65" s="35">
        <v>30</v>
      </c>
      <c r="C65" s="3">
        <v>31</v>
      </c>
      <c r="D65" s="52">
        <f t="shared" si="0"/>
        <v>61</v>
      </c>
      <c r="E65" s="35">
        <v>28</v>
      </c>
      <c r="F65" s="3">
        <v>32</v>
      </c>
      <c r="G65" s="4">
        <f t="shared" si="1"/>
        <v>60</v>
      </c>
      <c r="H65" s="58">
        <f t="shared" si="2"/>
        <v>-1</v>
      </c>
      <c r="I65"/>
      <c r="J65"/>
    </row>
    <row r="66" spans="1:10" s="2" customFormat="1" ht="23.25" customHeight="1" x14ac:dyDescent="0.2">
      <c r="A66" s="31" t="s">
        <v>187</v>
      </c>
      <c r="B66" s="35">
        <v>33</v>
      </c>
      <c r="C66" s="3">
        <v>36</v>
      </c>
      <c r="D66" s="52">
        <f t="shared" si="0"/>
        <v>69</v>
      </c>
      <c r="E66" s="35">
        <v>28</v>
      </c>
      <c r="F66" s="3">
        <v>38</v>
      </c>
      <c r="G66" s="4">
        <f t="shared" si="1"/>
        <v>66</v>
      </c>
      <c r="H66" s="58">
        <f t="shared" si="2"/>
        <v>-3</v>
      </c>
      <c r="I66"/>
      <c r="J66"/>
    </row>
    <row r="67" spans="1:10" s="2" customFormat="1" ht="23.25" customHeight="1" x14ac:dyDescent="0.2">
      <c r="A67" s="31" t="s">
        <v>188</v>
      </c>
      <c r="B67" s="35">
        <v>124</v>
      </c>
      <c r="C67" s="3">
        <v>116</v>
      </c>
      <c r="D67" s="52">
        <f t="shared" si="0"/>
        <v>240</v>
      </c>
      <c r="E67" s="35">
        <v>131</v>
      </c>
      <c r="F67" s="3">
        <v>124</v>
      </c>
      <c r="G67" s="4">
        <f t="shared" si="1"/>
        <v>255</v>
      </c>
      <c r="H67" s="58">
        <f t="shared" si="2"/>
        <v>15</v>
      </c>
      <c r="I67"/>
      <c r="J67"/>
    </row>
    <row r="68" spans="1:10" s="2" customFormat="1" ht="23.25" customHeight="1" x14ac:dyDescent="0.2">
      <c r="A68" s="31" t="s">
        <v>189</v>
      </c>
      <c r="B68" s="35">
        <v>45</v>
      </c>
      <c r="C68" s="3">
        <v>59</v>
      </c>
      <c r="D68" s="52">
        <f t="shared" si="0"/>
        <v>104</v>
      </c>
      <c r="E68" s="35">
        <v>55</v>
      </c>
      <c r="F68" s="3">
        <v>59</v>
      </c>
      <c r="G68" s="4">
        <f t="shared" si="1"/>
        <v>114</v>
      </c>
      <c r="H68" s="58">
        <f t="shared" si="2"/>
        <v>10</v>
      </c>
      <c r="I68"/>
      <c r="J68"/>
    </row>
    <row r="69" spans="1:10" s="2" customFormat="1" ht="23.25" customHeight="1" x14ac:dyDescent="0.2">
      <c r="A69" s="31" t="s">
        <v>200</v>
      </c>
      <c r="B69" s="35">
        <v>85</v>
      </c>
      <c r="C69" s="3">
        <v>92</v>
      </c>
      <c r="D69" s="52">
        <f t="shared" si="0"/>
        <v>177</v>
      </c>
      <c r="E69" s="35">
        <v>83</v>
      </c>
      <c r="F69" s="3">
        <v>85</v>
      </c>
      <c r="G69" s="4">
        <f t="shared" si="1"/>
        <v>168</v>
      </c>
      <c r="H69" s="58">
        <f t="shared" si="2"/>
        <v>-9</v>
      </c>
      <c r="I69"/>
      <c r="J69"/>
    </row>
    <row r="70" spans="1:10" s="2" customFormat="1" ht="23.25" customHeight="1" x14ac:dyDescent="0.2">
      <c r="A70" s="31" t="s">
        <v>190</v>
      </c>
      <c r="B70" s="35">
        <v>28</v>
      </c>
      <c r="C70" s="3">
        <v>31</v>
      </c>
      <c r="D70" s="52">
        <f t="shared" ref="D70:D111" si="3">C70+B70</f>
        <v>59</v>
      </c>
      <c r="E70" s="35">
        <v>27</v>
      </c>
      <c r="F70" s="3">
        <v>28</v>
      </c>
      <c r="G70" s="4">
        <f t="shared" ref="G70:G111" si="4">F70+E70</f>
        <v>55</v>
      </c>
      <c r="H70" s="58">
        <f t="shared" ref="H70:H112" si="5">G70-D70</f>
        <v>-4</v>
      </c>
      <c r="I70"/>
      <c r="J70"/>
    </row>
    <row r="71" spans="1:10" s="2" customFormat="1" ht="23.25" customHeight="1" x14ac:dyDescent="0.2">
      <c r="A71" s="31" t="s">
        <v>194</v>
      </c>
      <c r="B71" s="35">
        <v>70</v>
      </c>
      <c r="C71" s="3">
        <v>69</v>
      </c>
      <c r="D71" s="52">
        <f t="shared" si="3"/>
        <v>139</v>
      </c>
      <c r="E71" s="35">
        <v>70</v>
      </c>
      <c r="F71" s="3">
        <v>67</v>
      </c>
      <c r="G71" s="4">
        <f t="shared" si="4"/>
        <v>137</v>
      </c>
      <c r="H71" s="58">
        <f t="shared" si="5"/>
        <v>-2</v>
      </c>
      <c r="I71"/>
      <c r="J71"/>
    </row>
    <row r="72" spans="1:10" s="2" customFormat="1" ht="23.25" customHeight="1" x14ac:dyDescent="0.2">
      <c r="A72" s="31" t="s">
        <v>199</v>
      </c>
      <c r="B72" s="35">
        <v>45</v>
      </c>
      <c r="C72" s="3">
        <v>45</v>
      </c>
      <c r="D72" s="52">
        <f t="shared" si="3"/>
        <v>90</v>
      </c>
      <c r="E72" s="35">
        <v>44</v>
      </c>
      <c r="F72" s="3">
        <v>42</v>
      </c>
      <c r="G72" s="4">
        <f t="shared" si="4"/>
        <v>86</v>
      </c>
      <c r="H72" s="58">
        <f t="shared" si="5"/>
        <v>-4</v>
      </c>
      <c r="I72"/>
      <c r="J72"/>
    </row>
    <row r="73" spans="1:10" s="2" customFormat="1" ht="23.25" customHeight="1" x14ac:dyDescent="0.2">
      <c r="A73" s="31" t="s">
        <v>191</v>
      </c>
      <c r="B73" s="35">
        <v>22</v>
      </c>
      <c r="C73" s="3">
        <v>26</v>
      </c>
      <c r="D73" s="52">
        <f t="shared" si="3"/>
        <v>48</v>
      </c>
      <c r="E73" s="35">
        <v>22</v>
      </c>
      <c r="F73" s="3">
        <v>24</v>
      </c>
      <c r="G73" s="4">
        <f t="shared" si="4"/>
        <v>46</v>
      </c>
      <c r="H73" s="58">
        <f t="shared" si="5"/>
        <v>-2</v>
      </c>
      <c r="I73"/>
      <c r="J73"/>
    </row>
    <row r="74" spans="1:10" s="2" customFormat="1" ht="23.25" customHeight="1" x14ac:dyDescent="0.2">
      <c r="A74" s="31" t="s">
        <v>192</v>
      </c>
      <c r="B74" s="35">
        <v>28</v>
      </c>
      <c r="C74" s="3">
        <v>29</v>
      </c>
      <c r="D74" s="52">
        <f t="shared" si="3"/>
        <v>57</v>
      </c>
      <c r="E74" s="35">
        <v>33</v>
      </c>
      <c r="F74" s="3">
        <v>30</v>
      </c>
      <c r="G74" s="4">
        <f t="shared" si="4"/>
        <v>63</v>
      </c>
      <c r="H74" s="58">
        <f t="shared" si="5"/>
        <v>6</v>
      </c>
      <c r="I74"/>
      <c r="J74"/>
    </row>
    <row r="75" spans="1:10" s="2" customFormat="1" ht="23.25" customHeight="1" x14ac:dyDescent="0.2">
      <c r="A75" s="31" t="s">
        <v>193</v>
      </c>
      <c r="B75" s="35">
        <v>76</v>
      </c>
      <c r="C75" s="3">
        <v>74</v>
      </c>
      <c r="D75" s="52">
        <f t="shared" si="3"/>
        <v>150</v>
      </c>
      <c r="E75" s="35">
        <v>74</v>
      </c>
      <c r="F75" s="3">
        <v>75</v>
      </c>
      <c r="G75" s="4">
        <f t="shared" si="4"/>
        <v>149</v>
      </c>
      <c r="H75" s="58">
        <f t="shared" si="5"/>
        <v>-1</v>
      </c>
      <c r="I75"/>
      <c r="J75"/>
    </row>
    <row r="76" spans="1:10" s="2" customFormat="1" ht="23.25" customHeight="1" x14ac:dyDescent="0.2">
      <c r="A76" s="31" t="s">
        <v>195</v>
      </c>
      <c r="B76" s="35">
        <v>23</v>
      </c>
      <c r="C76" s="3">
        <v>18</v>
      </c>
      <c r="D76" s="52">
        <f t="shared" si="3"/>
        <v>41</v>
      </c>
      <c r="E76" s="35">
        <v>23</v>
      </c>
      <c r="F76" s="3">
        <v>18</v>
      </c>
      <c r="G76" s="4">
        <f t="shared" si="4"/>
        <v>41</v>
      </c>
      <c r="H76" s="58">
        <f t="shared" si="5"/>
        <v>0</v>
      </c>
      <c r="I76"/>
      <c r="J76"/>
    </row>
    <row r="77" spans="1:10" s="2" customFormat="1" ht="23.25" customHeight="1" x14ac:dyDescent="0.2">
      <c r="A77" s="31" t="s">
        <v>196</v>
      </c>
      <c r="B77" s="35">
        <v>76</v>
      </c>
      <c r="C77" s="3">
        <v>77</v>
      </c>
      <c r="D77" s="52">
        <f t="shared" si="3"/>
        <v>153</v>
      </c>
      <c r="E77" s="35">
        <v>76</v>
      </c>
      <c r="F77" s="3">
        <v>78</v>
      </c>
      <c r="G77" s="4">
        <f t="shared" si="4"/>
        <v>154</v>
      </c>
      <c r="H77" s="58">
        <f t="shared" si="5"/>
        <v>1</v>
      </c>
      <c r="I77"/>
      <c r="J77"/>
    </row>
    <row r="78" spans="1:10" s="2" customFormat="1" ht="23.25" customHeight="1" x14ac:dyDescent="0.2">
      <c r="A78" s="31" t="s">
        <v>197</v>
      </c>
      <c r="B78" s="35">
        <v>70</v>
      </c>
      <c r="C78" s="3">
        <v>77</v>
      </c>
      <c r="D78" s="52">
        <f t="shared" si="3"/>
        <v>147</v>
      </c>
      <c r="E78" s="35">
        <v>70</v>
      </c>
      <c r="F78" s="3">
        <v>79</v>
      </c>
      <c r="G78" s="4">
        <f t="shared" si="4"/>
        <v>149</v>
      </c>
      <c r="H78" s="58">
        <f t="shared" si="5"/>
        <v>2</v>
      </c>
      <c r="I78"/>
      <c r="J78"/>
    </row>
    <row r="79" spans="1:10" s="2" customFormat="1" ht="23.25" customHeight="1" x14ac:dyDescent="0.2">
      <c r="A79" s="31" t="s">
        <v>198</v>
      </c>
      <c r="B79" s="35">
        <v>37</v>
      </c>
      <c r="C79" s="3">
        <v>31</v>
      </c>
      <c r="D79" s="52">
        <f t="shared" si="3"/>
        <v>68</v>
      </c>
      <c r="E79" s="35">
        <v>35</v>
      </c>
      <c r="F79" s="3">
        <v>32</v>
      </c>
      <c r="G79" s="4">
        <f t="shared" si="4"/>
        <v>67</v>
      </c>
      <c r="H79" s="58">
        <f t="shared" si="5"/>
        <v>-1</v>
      </c>
      <c r="I79"/>
      <c r="J79"/>
    </row>
    <row r="80" spans="1:10" s="2" customFormat="1" ht="23.25" customHeight="1" x14ac:dyDescent="0.2">
      <c r="A80" s="31" t="s">
        <v>201</v>
      </c>
      <c r="B80" s="35">
        <v>48</v>
      </c>
      <c r="C80" s="3">
        <v>41</v>
      </c>
      <c r="D80" s="52">
        <f t="shared" si="3"/>
        <v>89</v>
      </c>
      <c r="E80" s="35">
        <v>41</v>
      </c>
      <c r="F80" s="3">
        <v>35</v>
      </c>
      <c r="G80" s="4">
        <f t="shared" si="4"/>
        <v>76</v>
      </c>
      <c r="H80" s="58">
        <f t="shared" si="5"/>
        <v>-13</v>
      </c>
      <c r="I80"/>
      <c r="J80"/>
    </row>
    <row r="81" spans="1:10" s="2" customFormat="1" ht="23.25" customHeight="1" x14ac:dyDescent="0.2">
      <c r="A81" s="31" t="s">
        <v>203</v>
      </c>
      <c r="B81" s="35">
        <v>55</v>
      </c>
      <c r="C81" s="3">
        <v>47</v>
      </c>
      <c r="D81" s="52">
        <f t="shared" si="3"/>
        <v>102</v>
      </c>
      <c r="E81" s="35">
        <v>55</v>
      </c>
      <c r="F81" s="3">
        <v>46</v>
      </c>
      <c r="G81" s="4">
        <f t="shared" si="4"/>
        <v>101</v>
      </c>
      <c r="H81" s="58">
        <f t="shared" si="5"/>
        <v>-1</v>
      </c>
      <c r="I81"/>
      <c r="J81"/>
    </row>
    <row r="82" spans="1:10" s="2" customFormat="1" ht="23.25" customHeight="1" x14ac:dyDescent="0.2">
      <c r="A82" s="31" t="s">
        <v>202</v>
      </c>
      <c r="B82" s="35">
        <v>35</v>
      </c>
      <c r="C82" s="3">
        <v>40</v>
      </c>
      <c r="D82" s="52">
        <f t="shared" si="3"/>
        <v>75</v>
      </c>
      <c r="E82" s="35">
        <v>32</v>
      </c>
      <c r="F82" s="3">
        <v>40</v>
      </c>
      <c r="G82" s="4">
        <f t="shared" si="4"/>
        <v>72</v>
      </c>
      <c r="H82" s="58">
        <f t="shared" si="5"/>
        <v>-3</v>
      </c>
      <c r="I82"/>
      <c r="J82"/>
    </row>
    <row r="83" spans="1:10" s="2" customFormat="1" ht="23.25" customHeight="1" x14ac:dyDescent="0.2">
      <c r="A83" s="31" t="s">
        <v>204</v>
      </c>
      <c r="B83" s="35">
        <v>84</v>
      </c>
      <c r="C83" s="3">
        <v>88</v>
      </c>
      <c r="D83" s="52">
        <f t="shared" si="3"/>
        <v>172</v>
      </c>
      <c r="E83" s="35">
        <v>81</v>
      </c>
      <c r="F83" s="3">
        <v>84</v>
      </c>
      <c r="G83" s="4">
        <f t="shared" si="4"/>
        <v>165</v>
      </c>
      <c r="H83" s="58">
        <f t="shared" si="5"/>
        <v>-7</v>
      </c>
      <c r="I83"/>
      <c r="J83"/>
    </row>
    <row r="84" spans="1:10" s="2" customFormat="1" ht="23.25" customHeight="1" x14ac:dyDescent="0.2">
      <c r="A84" s="31" t="s">
        <v>207</v>
      </c>
      <c r="B84" s="35">
        <v>86</v>
      </c>
      <c r="C84" s="3">
        <v>77</v>
      </c>
      <c r="D84" s="52">
        <f t="shared" si="3"/>
        <v>163</v>
      </c>
      <c r="E84" s="35">
        <v>83</v>
      </c>
      <c r="F84" s="3">
        <v>76</v>
      </c>
      <c r="G84" s="4">
        <f t="shared" si="4"/>
        <v>159</v>
      </c>
      <c r="H84" s="58">
        <f t="shared" si="5"/>
        <v>-4</v>
      </c>
      <c r="I84"/>
      <c r="J84"/>
    </row>
    <row r="85" spans="1:10" s="2" customFormat="1" ht="23.25" customHeight="1" x14ac:dyDescent="0.2">
      <c r="A85" s="31" t="s">
        <v>205</v>
      </c>
      <c r="B85" s="35">
        <v>29</v>
      </c>
      <c r="C85" s="3">
        <v>21</v>
      </c>
      <c r="D85" s="52">
        <f t="shared" si="3"/>
        <v>50</v>
      </c>
      <c r="E85" s="35">
        <v>28</v>
      </c>
      <c r="F85" s="3">
        <v>22</v>
      </c>
      <c r="G85" s="4">
        <f t="shared" si="4"/>
        <v>50</v>
      </c>
      <c r="H85" s="58">
        <f t="shared" si="5"/>
        <v>0</v>
      </c>
      <c r="I85"/>
      <c r="J85"/>
    </row>
    <row r="86" spans="1:10" s="2" customFormat="1" ht="23.25" customHeight="1" x14ac:dyDescent="0.2">
      <c r="A86" s="31" t="s">
        <v>235</v>
      </c>
      <c r="B86" s="35">
        <v>51</v>
      </c>
      <c r="C86" s="3">
        <v>52</v>
      </c>
      <c r="D86" s="52">
        <f t="shared" si="3"/>
        <v>103</v>
      </c>
      <c r="E86" s="35">
        <v>52</v>
      </c>
      <c r="F86" s="3">
        <v>51</v>
      </c>
      <c r="G86" s="4">
        <f t="shared" si="4"/>
        <v>103</v>
      </c>
      <c r="H86" s="58">
        <f t="shared" si="5"/>
        <v>0</v>
      </c>
      <c r="I86"/>
      <c r="J86"/>
    </row>
    <row r="87" spans="1:10" s="2" customFormat="1" ht="23.25" customHeight="1" x14ac:dyDescent="0.2">
      <c r="A87" s="31" t="s">
        <v>236</v>
      </c>
      <c r="B87" s="35">
        <v>25</v>
      </c>
      <c r="C87" s="3">
        <v>22</v>
      </c>
      <c r="D87" s="52">
        <f t="shared" si="3"/>
        <v>47</v>
      </c>
      <c r="E87" s="35">
        <v>27</v>
      </c>
      <c r="F87" s="3">
        <v>21</v>
      </c>
      <c r="G87" s="4">
        <f t="shared" si="4"/>
        <v>48</v>
      </c>
      <c r="H87" s="58">
        <f t="shared" si="5"/>
        <v>1</v>
      </c>
      <c r="I87"/>
      <c r="J87"/>
    </row>
    <row r="88" spans="1:10" s="2" customFormat="1" ht="23.25" customHeight="1" x14ac:dyDescent="0.2">
      <c r="A88" s="31" t="s">
        <v>206</v>
      </c>
      <c r="B88" s="35">
        <v>85</v>
      </c>
      <c r="C88" s="3">
        <v>81</v>
      </c>
      <c r="D88" s="52">
        <f t="shared" si="3"/>
        <v>166</v>
      </c>
      <c r="E88" s="35">
        <v>90</v>
      </c>
      <c r="F88" s="3">
        <v>89</v>
      </c>
      <c r="G88" s="4">
        <f t="shared" si="4"/>
        <v>179</v>
      </c>
      <c r="H88" s="58">
        <f t="shared" si="5"/>
        <v>13</v>
      </c>
      <c r="I88"/>
      <c r="J88"/>
    </row>
    <row r="89" spans="1:10" s="2" customFormat="1" ht="23.25" customHeight="1" x14ac:dyDescent="0.2">
      <c r="A89" s="31" t="s">
        <v>208</v>
      </c>
      <c r="B89" s="35">
        <v>81</v>
      </c>
      <c r="C89" s="3">
        <v>105</v>
      </c>
      <c r="D89" s="52">
        <f t="shared" si="3"/>
        <v>186</v>
      </c>
      <c r="E89" s="35">
        <v>84</v>
      </c>
      <c r="F89" s="3">
        <v>105</v>
      </c>
      <c r="G89" s="4">
        <f t="shared" si="4"/>
        <v>189</v>
      </c>
      <c r="H89" s="58">
        <f t="shared" si="5"/>
        <v>3</v>
      </c>
      <c r="I89"/>
      <c r="J89"/>
    </row>
    <row r="90" spans="1:10" s="7" customFormat="1" ht="23.25" customHeight="1" x14ac:dyDescent="0.2">
      <c r="A90" s="31" t="s">
        <v>544</v>
      </c>
      <c r="B90" s="35">
        <v>150</v>
      </c>
      <c r="C90" s="3">
        <v>168</v>
      </c>
      <c r="D90" s="52">
        <f t="shared" si="3"/>
        <v>318</v>
      </c>
      <c r="E90" s="35">
        <v>149</v>
      </c>
      <c r="F90" s="3">
        <v>159</v>
      </c>
      <c r="G90" s="4">
        <f t="shared" si="4"/>
        <v>308</v>
      </c>
      <c r="H90" s="58">
        <f>G90-D90</f>
        <v>-10</v>
      </c>
      <c r="I90"/>
      <c r="J90"/>
    </row>
    <row r="91" spans="1:10" s="2" customFormat="1" ht="23.25" customHeight="1" x14ac:dyDescent="0.2">
      <c r="A91" s="31" t="s">
        <v>209</v>
      </c>
      <c r="B91" s="35">
        <v>13</v>
      </c>
      <c r="C91" s="3">
        <v>8</v>
      </c>
      <c r="D91" s="52">
        <f t="shared" si="3"/>
        <v>21</v>
      </c>
      <c r="E91" s="35">
        <v>13</v>
      </c>
      <c r="F91" s="3">
        <v>9</v>
      </c>
      <c r="G91" s="4">
        <f t="shared" si="4"/>
        <v>22</v>
      </c>
      <c r="H91" s="58">
        <f t="shared" si="5"/>
        <v>1</v>
      </c>
      <c r="I91"/>
      <c r="J91"/>
    </row>
    <row r="92" spans="1:10" s="2" customFormat="1" ht="23.25" customHeight="1" x14ac:dyDescent="0.2">
      <c r="A92" s="31" t="s">
        <v>210</v>
      </c>
      <c r="B92" s="35">
        <v>36</v>
      </c>
      <c r="C92" s="3">
        <v>37</v>
      </c>
      <c r="D92" s="52">
        <f t="shared" si="3"/>
        <v>73</v>
      </c>
      <c r="E92" s="35">
        <v>45</v>
      </c>
      <c r="F92" s="3">
        <v>44</v>
      </c>
      <c r="G92" s="4">
        <f t="shared" si="4"/>
        <v>89</v>
      </c>
      <c r="H92" s="58">
        <f t="shared" si="5"/>
        <v>16</v>
      </c>
      <c r="I92"/>
      <c r="J92"/>
    </row>
    <row r="93" spans="1:10" s="2" customFormat="1" ht="23.25" customHeight="1" x14ac:dyDescent="0.2">
      <c r="A93" s="31" t="s">
        <v>211</v>
      </c>
      <c r="B93" s="35">
        <v>746</v>
      </c>
      <c r="C93" s="3">
        <v>747</v>
      </c>
      <c r="D93" s="52">
        <f t="shared" si="3"/>
        <v>1493</v>
      </c>
      <c r="E93" s="35">
        <v>714</v>
      </c>
      <c r="F93" s="3">
        <v>727</v>
      </c>
      <c r="G93" s="4">
        <f t="shared" si="4"/>
        <v>1441</v>
      </c>
      <c r="H93" s="58">
        <f t="shared" si="5"/>
        <v>-52</v>
      </c>
      <c r="I93"/>
      <c r="J93"/>
    </row>
    <row r="94" spans="1:10" s="2" customFormat="1" ht="23.25" customHeight="1" x14ac:dyDescent="0.2">
      <c r="A94" s="31" t="s">
        <v>212</v>
      </c>
      <c r="B94" s="35">
        <v>33</v>
      </c>
      <c r="C94" s="3">
        <v>32</v>
      </c>
      <c r="D94" s="52">
        <f t="shared" si="3"/>
        <v>65</v>
      </c>
      <c r="E94" s="35">
        <v>31</v>
      </c>
      <c r="F94" s="3">
        <v>30</v>
      </c>
      <c r="G94" s="4">
        <f t="shared" si="4"/>
        <v>61</v>
      </c>
      <c r="H94" s="58">
        <f t="shared" si="5"/>
        <v>-4</v>
      </c>
      <c r="I94"/>
      <c r="J94"/>
    </row>
    <row r="95" spans="1:10" s="2" customFormat="1" ht="23.25" customHeight="1" x14ac:dyDescent="0.2">
      <c r="A95" s="31" t="s">
        <v>239</v>
      </c>
      <c r="B95" s="35">
        <v>23</v>
      </c>
      <c r="C95" s="3">
        <v>22</v>
      </c>
      <c r="D95" s="52">
        <f t="shared" si="3"/>
        <v>45</v>
      </c>
      <c r="E95" s="35">
        <v>26</v>
      </c>
      <c r="F95" s="3">
        <v>22</v>
      </c>
      <c r="G95" s="4">
        <f t="shared" si="4"/>
        <v>48</v>
      </c>
      <c r="H95" s="58">
        <f t="shared" si="5"/>
        <v>3</v>
      </c>
      <c r="I95"/>
      <c r="J95"/>
    </row>
    <row r="96" spans="1:10" s="2" customFormat="1" ht="23.25" customHeight="1" x14ac:dyDescent="0.2">
      <c r="A96" s="31" t="s">
        <v>240</v>
      </c>
      <c r="B96" s="35">
        <v>85</v>
      </c>
      <c r="C96" s="3">
        <v>81</v>
      </c>
      <c r="D96" s="52">
        <f t="shared" si="3"/>
        <v>166</v>
      </c>
      <c r="E96" s="35">
        <v>93</v>
      </c>
      <c r="F96" s="3">
        <v>78</v>
      </c>
      <c r="G96" s="4">
        <f t="shared" si="4"/>
        <v>171</v>
      </c>
      <c r="H96" s="58">
        <f t="shared" si="5"/>
        <v>5</v>
      </c>
      <c r="I96"/>
      <c r="J96"/>
    </row>
    <row r="97" spans="1:10" s="2" customFormat="1" ht="23.25" customHeight="1" x14ac:dyDescent="0.2">
      <c r="A97" s="31" t="s">
        <v>213</v>
      </c>
      <c r="B97" s="35">
        <v>29</v>
      </c>
      <c r="C97" s="3">
        <v>30</v>
      </c>
      <c r="D97" s="52">
        <f t="shared" si="3"/>
        <v>59</v>
      </c>
      <c r="E97" s="35">
        <v>22</v>
      </c>
      <c r="F97" s="3">
        <v>30</v>
      </c>
      <c r="G97" s="4">
        <f t="shared" si="4"/>
        <v>52</v>
      </c>
      <c r="H97" s="58">
        <f t="shared" si="5"/>
        <v>-7</v>
      </c>
      <c r="I97"/>
      <c r="J97"/>
    </row>
    <row r="98" spans="1:10" s="2" customFormat="1" ht="23.25" customHeight="1" x14ac:dyDescent="0.2">
      <c r="A98" s="31" t="s">
        <v>214</v>
      </c>
      <c r="B98" s="35">
        <v>42</v>
      </c>
      <c r="C98" s="3">
        <v>39</v>
      </c>
      <c r="D98" s="52">
        <f t="shared" si="3"/>
        <v>81</v>
      </c>
      <c r="E98" s="35">
        <v>39</v>
      </c>
      <c r="F98" s="3">
        <v>38</v>
      </c>
      <c r="G98" s="4">
        <f t="shared" si="4"/>
        <v>77</v>
      </c>
      <c r="H98" s="58">
        <f t="shared" si="5"/>
        <v>-4</v>
      </c>
      <c r="I98"/>
      <c r="J98"/>
    </row>
    <row r="99" spans="1:10" s="2" customFormat="1" ht="23.25" customHeight="1" x14ac:dyDescent="0.2">
      <c r="A99" s="31" t="s">
        <v>215</v>
      </c>
      <c r="B99" s="35">
        <v>62</v>
      </c>
      <c r="C99" s="3">
        <v>63</v>
      </c>
      <c r="D99" s="52">
        <f t="shared" si="3"/>
        <v>125</v>
      </c>
      <c r="E99" s="35">
        <v>63</v>
      </c>
      <c r="F99" s="3">
        <v>59</v>
      </c>
      <c r="G99" s="4">
        <f t="shared" si="4"/>
        <v>122</v>
      </c>
      <c r="H99" s="58">
        <f t="shared" si="5"/>
        <v>-3</v>
      </c>
      <c r="I99"/>
      <c r="J99"/>
    </row>
    <row r="100" spans="1:10" s="2" customFormat="1" ht="23.25" customHeight="1" x14ac:dyDescent="0.2">
      <c r="A100" s="31" t="s">
        <v>216</v>
      </c>
      <c r="B100" s="35">
        <v>97</v>
      </c>
      <c r="C100" s="3">
        <v>89</v>
      </c>
      <c r="D100" s="52">
        <f t="shared" si="3"/>
        <v>186</v>
      </c>
      <c r="E100" s="35">
        <v>106</v>
      </c>
      <c r="F100" s="3">
        <v>96</v>
      </c>
      <c r="G100" s="4">
        <f t="shared" si="4"/>
        <v>202</v>
      </c>
      <c r="H100" s="58">
        <f t="shared" si="5"/>
        <v>16</v>
      </c>
      <c r="I100"/>
      <c r="J100"/>
    </row>
    <row r="101" spans="1:10" s="2" customFormat="1" ht="23.25" customHeight="1" x14ac:dyDescent="0.2">
      <c r="A101" s="31" t="s">
        <v>217</v>
      </c>
      <c r="B101" s="35">
        <v>22</v>
      </c>
      <c r="C101" s="3">
        <v>18</v>
      </c>
      <c r="D101" s="52">
        <f t="shared" si="3"/>
        <v>40</v>
      </c>
      <c r="E101" s="35">
        <v>23</v>
      </c>
      <c r="F101" s="3">
        <v>17</v>
      </c>
      <c r="G101" s="4">
        <f t="shared" si="4"/>
        <v>40</v>
      </c>
      <c r="H101" s="58">
        <f t="shared" si="5"/>
        <v>0</v>
      </c>
      <c r="I101"/>
      <c r="J101"/>
    </row>
    <row r="102" spans="1:10" s="2" customFormat="1" ht="23.25" customHeight="1" x14ac:dyDescent="0.2">
      <c r="A102" s="31" t="s">
        <v>218</v>
      </c>
      <c r="B102" s="35">
        <v>54</v>
      </c>
      <c r="C102" s="3">
        <v>50</v>
      </c>
      <c r="D102" s="52">
        <f t="shared" si="3"/>
        <v>104</v>
      </c>
      <c r="E102" s="35">
        <v>50</v>
      </c>
      <c r="F102" s="3">
        <v>48</v>
      </c>
      <c r="G102" s="4">
        <f t="shared" si="4"/>
        <v>98</v>
      </c>
      <c r="H102" s="58">
        <f t="shared" si="5"/>
        <v>-6</v>
      </c>
      <c r="I102"/>
      <c r="J102"/>
    </row>
    <row r="103" spans="1:10" s="2" customFormat="1" ht="23.25" customHeight="1" x14ac:dyDescent="0.2">
      <c r="A103" s="31" t="s">
        <v>219</v>
      </c>
      <c r="B103" s="35">
        <v>30</v>
      </c>
      <c r="C103" s="3">
        <v>29</v>
      </c>
      <c r="D103" s="52">
        <f t="shared" si="3"/>
        <v>59</v>
      </c>
      <c r="E103" s="35">
        <v>41</v>
      </c>
      <c r="F103" s="3">
        <v>34</v>
      </c>
      <c r="G103" s="4">
        <f t="shared" si="4"/>
        <v>75</v>
      </c>
      <c r="H103" s="58">
        <f t="shared" si="5"/>
        <v>16</v>
      </c>
      <c r="I103"/>
      <c r="J103"/>
    </row>
    <row r="104" spans="1:10" s="2" customFormat="1" ht="23.25" customHeight="1" x14ac:dyDescent="0.2">
      <c r="A104" s="31" t="s">
        <v>220</v>
      </c>
      <c r="B104" s="35">
        <v>41</v>
      </c>
      <c r="C104" s="3">
        <v>39</v>
      </c>
      <c r="D104" s="52">
        <f t="shared" si="3"/>
        <v>80</v>
      </c>
      <c r="E104" s="35">
        <v>37</v>
      </c>
      <c r="F104" s="3">
        <v>40</v>
      </c>
      <c r="G104" s="4">
        <f t="shared" si="4"/>
        <v>77</v>
      </c>
      <c r="H104" s="58">
        <f t="shared" si="5"/>
        <v>-3</v>
      </c>
      <c r="I104"/>
      <c r="J104"/>
    </row>
    <row r="105" spans="1:10" s="2" customFormat="1" ht="23.25" customHeight="1" x14ac:dyDescent="0.2">
      <c r="A105" s="31" t="s">
        <v>221</v>
      </c>
      <c r="B105" s="35">
        <v>14</v>
      </c>
      <c r="C105" s="3">
        <v>11</v>
      </c>
      <c r="D105" s="52">
        <f t="shared" si="3"/>
        <v>25</v>
      </c>
      <c r="E105" s="35">
        <v>13</v>
      </c>
      <c r="F105" s="3">
        <v>12</v>
      </c>
      <c r="G105" s="4">
        <f t="shared" si="4"/>
        <v>25</v>
      </c>
      <c r="H105" s="58">
        <f t="shared" si="5"/>
        <v>0</v>
      </c>
      <c r="I105"/>
      <c r="J105"/>
    </row>
    <row r="106" spans="1:10" s="2" customFormat="1" ht="23.25" customHeight="1" x14ac:dyDescent="0.2">
      <c r="A106" s="31" t="s">
        <v>222</v>
      </c>
      <c r="B106" s="35">
        <v>32</v>
      </c>
      <c r="C106" s="3">
        <v>37</v>
      </c>
      <c r="D106" s="52">
        <f t="shared" si="3"/>
        <v>69</v>
      </c>
      <c r="E106" s="35">
        <v>32</v>
      </c>
      <c r="F106" s="3">
        <v>37</v>
      </c>
      <c r="G106" s="4">
        <f t="shared" si="4"/>
        <v>69</v>
      </c>
      <c r="H106" s="58">
        <f t="shared" si="5"/>
        <v>0</v>
      </c>
      <c r="I106"/>
      <c r="J106"/>
    </row>
    <row r="107" spans="1:10" s="2" customFormat="1" ht="23.25" customHeight="1" x14ac:dyDescent="0.2">
      <c r="A107" s="31" t="s">
        <v>223</v>
      </c>
      <c r="B107" s="35">
        <v>40</v>
      </c>
      <c r="C107" s="3">
        <v>27</v>
      </c>
      <c r="D107" s="52">
        <f t="shared" si="3"/>
        <v>67</v>
      </c>
      <c r="E107" s="35">
        <v>40</v>
      </c>
      <c r="F107" s="3">
        <v>27</v>
      </c>
      <c r="G107" s="4">
        <f t="shared" si="4"/>
        <v>67</v>
      </c>
      <c r="H107" s="58">
        <f t="shared" si="5"/>
        <v>0</v>
      </c>
      <c r="I107"/>
      <c r="J107"/>
    </row>
    <row r="108" spans="1:10" s="2" customFormat="1" ht="23.25" customHeight="1" x14ac:dyDescent="0.2">
      <c r="A108" s="31" t="s">
        <v>225</v>
      </c>
      <c r="B108" s="35">
        <v>19</v>
      </c>
      <c r="C108" s="3">
        <v>29</v>
      </c>
      <c r="D108" s="52">
        <f t="shared" si="3"/>
        <v>48</v>
      </c>
      <c r="E108" s="35">
        <v>19</v>
      </c>
      <c r="F108" s="3">
        <v>26</v>
      </c>
      <c r="G108" s="4">
        <f t="shared" si="4"/>
        <v>45</v>
      </c>
      <c r="H108" s="58">
        <f t="shared" si="5"/>
        <v>-3</v>
      </c>
      <c r="I108"/>
      <c r="J108"/>
    </row>
    <row r="109" spans="1:10" s="2" customFormat="1" ht="23.25" customHeight="1" x14ac:dyDescent="0.2">
      <c r="A109" s="31" t="s">
        <v>224</v>
      </c>
      <c r="B109" s="35">
        <v>14</v>
      </c>
      <c r="C109" s="3">
        <v>17</v>
      </c>
      <c r="D109" s="52">
        <f t="shared" si="3"/>
        <v>31</v>
      </c>
      <c r="E109" s="35">
        <v>13</v>
      </c>
      <c r="F109" s="3">
        <v>17</v>
      </c>
      <c r="G109" s="4">
        <f t="shared" si="4"/>
        <v>30</v>
      </c>
      <c r="H109" s="58">
        <f t="shared" si="5"/>
        <v>-1</v>
      </c>
      <c r="I109"/>
      <c r="J109"/>
    </row>
    <row r="110" spans="1:10" s="2" customFormat="1" ht="23.25" customHeight="1" x14ac:dyDescent="0.2">
      <c r="A110" s="31" t="s">
        <v>126</v>
      </c>
      <c r="B110" s="35">
        <v>824</v>
      </c>
      <c r="C110" s="3">
        <v>809</v>
      </c>
      <c r="D110" s="52">
        <f t="shared" si="3"/>
        <v>1633</v>
      </c>
      <c r="E110" s="35">
        <v>832</v>
      </c>
      <c r="F110" s="3">
        <v>802</v>
      </c>
      <c r="G110" s="4">
        <f t="shared" si="4"/>
        <v>1634</v>
      </c>
      <c r="H110" s="58">
        <f t="shared" si="5"/>
        <v>1</v>
      </c>
      <c r="I110"/>
      <c r="J110"/>
    </row>
    <row r="111" spans="1:10" s="2" customFormat="1" ht="23.25" customHeight="1" thickBot="1" x14ac:dyDescent="0.25">
      <c r="A111" s="32" t="s">
        <v>226</v>
      </c>
      <c r="B111" s="49">
        <v>27</v>
      </c>
      <c r="C111" s="17">
        <v>25</v>
      </c>
      <c r="D111" s="53">
        <f t="shared" si="3"/>
        <v>52</v>
      </c>
      <c r="E111" s="130">
        <v>26</v>
      </c>
      <c r="F111" s="27">
        <v>24</v>
      </c>
      <c r="G111" s="8">
        <f t="shared" si="4"/>
        <v>50</v>
      </c>
      <c r="H111" s="70">
        <f t="shared" si="5"/>
        <v>-2</v>
      </c>
      <c r="I111"/>
      <c r="J111"/>
    </row>
    <row r="112" spans="1:10" s="2" customFormat="1" ht="23.25" customHeight="1" thickBot="1" x14ac:dyDescent="0.25">
      <c r="A112" s="40" t="s">
        <v>23</v>
      </c>
      <c r="B112" s="18">
        <f>SUM(B6:B111)</f>
        <v>8038</v>
      </c>
      <c r="C112" s="19">
        <f>SUM(C6:C111)</f>
        <v>7975</v>
      </c>
      <c r="D112" s="20">
        <f t="shared" ref="D112" si="6">B112+C112</f>
        <v>16013</v>
      </c>
      <c r="E112" s="116">
        <f>SUM(E5:E111)</f>
        <v>8116</v>
      </c>
      <c r="F112" s="113">
        <f>SUM(F5:F111)</f>
        <v>8027</v>
      </c>
      <c r="G112" s="114">
        <f>SUM(G5:G111)</f>
        <v>16143</v>
      </c>
      <c r="H112" s="39">
        <f t="shared" si="5"/>
        <v>130</v>
      </c>
      <c r="I112"/>
      <c r="J112"/>
    </row>
  </sheetData>
  <mergeCells count="7">
    <mergeCell ref="K7:M8"/>
    <mergeCell ref="B2:H2"/>
    <mergeCell ref="A1:H1"/>
    <mergeCell ref="B3:D3"/>
    <mergeCell ref="E3:G3"/>
    <mergeCell ref="H3:H4"/>
    <mergeCell ref="A2:A4"/>
  </mergeCells>
  <hyperlinks>
    <hyperlink ref="K7:M8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pane ySplit="1" topLeftCell="A23" activePane="bottomLeft" state="frozen"/>
      <selection pane="bottomLeft" activeCell="K17" sqref="K17"/>
    </sheetView>
  </sheetViews>
  <sheetFormatPr defaultRowHeight="12.75" x14ac:dyDescent="0.2"/>
  <cols>
    <col min="1" max="1" width="19.42578125" customWidth="1"/>
    <col min="2" max="8" width="9.85546875" customWidth="1"/>
  </cols>
  <sheetData>
    <row r="1" spans="1:12" s="2" customFormat="1" ht="24.75" customHeight="1" thickBot="1" x14ac:dyDescent="0.25">
      <c r="A1" s="164" t="s">
        <v>242</v>
      </c>
      <c r="B1" s="165"/>
      <c r="C1" s="165"/>
      <c r="D1" s="165"/>
      <c r="E1" s="165"/>
      <c r="F1" s="165"/>
      <c r="G1" s="165"/>
      <c r="H1" s="166"/>
    </row>
    <row r="2" spans="1:12" s="2" customFormat="1" ht="22.5" customHeight="1" thickBot="1" x14ac:dyDescent="0.25">
      <c r="A2" s="172" t="s">
        <v>63</v>
      </c>
      <c r="B2" s="164" t="s">
        <v>14</v>
      </c>
      <c r="C2" s="165"/>
      <c r="D2" s="165"/>
      <c r="E2" s="165"/>
      <c r="F2" s="165"/>
      <c r="G2" s="165"/>
      <c r="H2" s="166"/>
    </row>
    <row r="3" spans="1:12" s="7" customFormat="1" ht="22.5" customHeight="1" thickBot="1" x14ac:dyDescent="0.25">
      <c r="A3" s="171"/>
      <c r="B3" s="164">
        <v>2016</v>
      </c>
      <c r="C3" s="165"/>
      <c r="D3" s="166"/>
      <c r="E3" s="164">
        <v>2017</v>
      </c>
      <c r="F3" s="165"/>
      <c r="G3" s="166"/>
      <c r="H3" s="178" t="s">
        <v>539</v>
      </c>
    </row>
    <row r="4" spans="1:12" s="2" customFormat="1" ht="22.5" customHeight="1" thickBot="1" x14ac:dyDescent="0.25">
      <c r="A4" s="174"/>
      <c r="B4" s="116" t="s">
        <v>135</v>
      </c>
      <c r="C4" s="113" t="s">
        <v>136</v>
      </c>
      <c r="D4" s="114" t="s">
        <v>10</v>
      </c>
      <c r="E4" s="117" t="s">
        <v>135</v>
      </c>
      <c r="F4" s="118" t="s">
        <v>136</v>
      </c>
      <c r="G4" s="119" t="s">
        <v>10</v>
      </c>
      <c r="H4" s="179"/>
    </row>
    <row r="5" spans="1:12" s="2" customFormat="1" ht="22.5" customHeight="1" x14ac:dyDescent="0.2">
      <c r="A5" s="42" t="s">
        <v>243</v>
      </c>
      <c r="B5" s="62">
        <v>57</v>
      </c>
      <c r="C5" s="55">
        <v>54</v>
      </c>
      <c r="D5" s="56">
        <f t="shared" ref="D5:D32" si="0">SUM(B5:C5)</f>
        <v>111</v>
      </c>
      <c r="E5" s="123">
        <v>54</v>
      </c>
      <c r="F5" s="124">
        <v>51</v>
      </c>
      <c r="G5" s="21">
        <f t="shared" ref="G5:G32" si="1">SUM(E5:F5)</f>
        <v>105</v>
      </c>
      <c r="H5" s="75">
        <f>G5-D5</f>
        <v>-6</v>
      </c>
    </row>
    <row r="6" spans="1:12" s="2" customFormat="1" ht="22.5" customHeight="1" x14ac:dyDescent="0.2">
      <c r="A6" s="31" t="s">
        <v>244</v>
      </c>
      <c r="B6" s="35">
        <v>30</v>
      </c>
      <c r="C6" s="3">
        <v>24</v>
      </c>
      <c r="D6" s="52">
        <f t="shared" si="0"/>
        <v>54</v>
      </c>
      <c r="E6" s="125">
        <v>31</v>
      </c>
      <c r="F6" s="126">
        <v>25</v>
      </c>
      <c r="G6" s="4">
        <f t="shared" si="1"/>
        <v>56</v>
      </c>
      <c r="H6" s="66">
        <f t="shared" ref="H6:H33" si="2">G6-D6</f>
        <v>2</v>
      </c>
      <c r="J6" s="155" t="s">
        <v>443</v>
      </c>
      <c r="K6" s="155"/>
      <c r="L6" s="155"/>
    </row>
    <row r="7" spans="1:12" s="2" customFormat="1" ht="22.5" customHeight="1" x14ac:dyDescent="0.2">
      <c r="A7" s="31" t="s">
        <v>245</v>
      </c>
      <c r="B7" s="35">
        <v>88</v>
      </c>
      <c r="C7" s="3">
        <v>70</v>
      </c>
      <c r="D7" s="52">
        <f t="shared" si="0"/>
        <v>158</v>
      </c>
      <c r="E7" s="125">
        <v>82</v>
      </c>
      <c r="F7" s="126">
        <v>65</v>
      </c>
      <c r="G7" s="4">
        <f t="shared" si="1"/>
        <v>147</v>
      </c>
      <c r="H7" s="66">
        <f t="shared" si="2"/>
        <v>-11</v>
      </c>
      <c r="J7" s="155"/>
      <c r="K7" s="155"/>
      <c r="L7" s="155"/>
    </row>
    <row r="8" spans="1:12" s="2" customFormat="1" ht="22.5" customHeight="1" x14ac:dyDescent="0.2">
      <c r="A8" s="31" t="s">
        <v>246</v>
      </c>
      <c r="B8" s="35">
        <v>55</v>
      </c>
      <c r="C8" s="3">
        <v>72</v>
      </c>
      <c r="D8" s="52">
        <f t="shared" si="0"/>
        <v>127</v>
      </c>
      <c r="E8" s="125">
        <v>55</v>
      </c>
      <c r="F8" s="126">
        <v>71</v>
      </c>
      <c r="G8" s="4">
        <f t="shared" si="1"/>
        <v>126</v>
      </c>
      <c r="H8" s="66">
        <f t="shared" si="2"/>
        <v>-1</v>
      </c>
    </row>
    <row r="9" spans="1:12" s="2" customFormat="1" ht="22.5" customHeight="1" x14ac:dyDescent="0.2">
      <c r="A9" s="31" t="s">
        <v>265</v>
      </c>
      <c r="B9" s="35">
        <v>53</v>
      </c>
      <c r="C9" s="3">
        <v>43</v>
      </c>
      <c r="D9" s="52">
        <f t="shared" si="0"/>
        <v>96</v>
      </c>
      <c r="E9" s="125">
        <v>58</v>
      </c>
      <c r="F9" s="126">
        <v>47</v>
      </c>
      <c r="G9" s="4">
        <f t="shared" si="1"/>
        <v>105</v>
      </c>
      <c r="H9" s="66">
        <f t="shared" si="2"/>
        <v>9</v>
      </c>
    </row>
    <row r="10" spans="1:12" s="2" customFormat="1" ht="22.5" customHeight="1" x14ac:dyDescent="0.2">
      <c r="A10" s="31" t="s">
        <v>266</v>
      </c>
      <c r="B10" s="35">
        <v>39</v>
      </c>
      <c r="C10" s="3">
        <v>36</v>
      </c>
      <c r="D10" s="52">
        <f t="shared" si="0"/>
        <v>75</v>
      </c>
      <c r="E10" s="125">
        <v>34</v>
      </c>
      <c r="F10" s="126">
        <v>33</v>
      </c>
      <c r="G10" s="4">
        <f t="shared" si="1"/>
        <v>67</v>
      </c>
      <c r="H10" s="66">
        <f t="shared" si="2"/>
        <v>-8</v>
      </c>
    </row>
    <row r="11" spans="1:12" s="2" customFormat="1" ht="22.5" customHeight="1" x14ac:dyDescent="0.2">
      <c r="A11" s="31" t="s">
        <v>267</v>
      </c>
      <c r="B11" s="35">
        <v>21</v>
      </c>
      <c r="C11" s="3">
        <v>29</v>
      </c>
      <c r="D11" s="52">
        <f t="shared" si="0"/>
        <v>50</v>
      </c>
      <c r="E11" s="125">
        <v>18</v>
      </c>
      <c r="F11" s="126">
        <v>28</v>
      </c>
      <c r="G11" s="4">
        <f t="shared" si="1"/>
        <v>46</v>
      </c>
      <c r="H11" s="66">
        <f t="shared" si="2"/>
        <v>-4</v>
      </c>
    </row>
    <row r="12" spans="1:12" s="2" customFormat="1" ht="22.5" customHeight="1" x14ac:dyDescent="0.2">
      <c r="A12" s="31" t="s">
        <v>247</v>
      </c>
      <c r="B12" s="35">
        <v>21</v>
      </c>
      <c r="C12" s="3">
        <v>20</v>
      </c>
      <c r="D12" s="52">
        <f t="shared" si="0"/>
        <v>41</v>
      </c>
      <c r="E12" s="125">
        <v>21</v>
      </c>
      <c r="F12" s="126">
        <v>22</v>
      </c>
      <c r="G12" s="4">
        <f t="shared" si="1"/>
        <v>43</v>
      </c>
      <c r="H12" s="66">
        <f t="shared" si="2"/>
        <v>2</v>
      </c>
    </row>
    <row r="13" spans="1:12" s="2" customFormat="1" ht="22.5" customHeight="1" x14ac:dyDescent="0.2">
      <c r="A13" s="31" t="s">
        <v>248</v>
      </c>
      <c r="B13" s="35">
        <v>20</v>
      </c>
      <c r="C13" s="3">
        <v>18</v>
      </c>
      <c r="D13" s="52">
        <f t="shared" si="0"/>
        <v>38</v>
      </c>
      <c r="E13" s="125">
        <v>19</v>
      </c>
      <c r="F13" s="126">
        <v>18</v>
      </c>
      <c r="G13" s="4">
        <f t="shared" si="1"/>
        <v>37</v>
      </c>
      <c r="H13" s="66">
        <f t="shared" si="2"/>
        <v>-1</v>
      </c>
    </row>
    <row r="14" spans="1:12" s="2" customFormat="1" ht="22.5" customHeight="1" x14ac:dyDescent="0.2">
      <c r="A14" s="31" t="s">
        <v>249</v>
      </c>
      <c r="B14" s="35">
        <v>62</v>
      </c>
      <c r="C14" s="3">
        <v>55</v>
      </c>
      <c r="D14" s="52">
        <f t="shared" si="0"/>
        <v>117</v>
      </c>
      <c r="E14" s="125">
        <v>56</v>
      </c>
      <c r="F14" s="126">
        <v>58</v>
      </c>
      <c r="G14" s="4">
        <f t="shared" si="1"/>
        <v>114</v>
      </c>
      <c r="H14" s="66">
        <f t="shared" si="2"/>
        <v>-3</v>
      </c>
    </row>
    <row r="15" spans="1:12" s="2" customFormat="1" ht="22.5" customHeight="1" x14ac:dyDescent="0.2">
      <c r="A15" s="31" t="s">
        <v>39</v>
      </c>
      <c r="B15" s="35">
        <v>56</v>
      </c>
      <c r="C15" s="3">
        <v>65</v>
      </c>
      <c r="D15" s="52">
        <f t="shared" si="0"/>
        <v>121</v>
      </c>
      <c r="E15" s="125">
        <v>56</v>
      </c>
      <c r="F15" s="126">
        <v>65</v>
      </c>
      <c r="G15" s="4">
        <f t="shared" si="1"/>
        <v>121</v>
      </c>
      <c r="H15" s="66">
        <f t="shared" si="2"/>
        <v>0</v>
      </c>
    </row>
    <row r="16" spans="1:12" s="2" customFormat="1" ht="22.5" customHeight="1" x14ac:dyDescent="0.2">
      <c r="A16" s="31" t="s">
        <v>250</v>
      </c>
      <c r="B16" s="35">
        <v>32</v>
      </c>
      <c r="C16" s="3">
        <v>25</v>
      </c>
      <c r="D16" s="52">
        <f t="shared" si="0"/>
        <v>57</v>
      </c>
      <c r="E16" s="125">
        <v>32</v>
      </c>
      <c r="F16" s="126">
        <v>27</v>
      </c>
      <c r="G16" s="4">
        <f t="shared" si="1"/>
        <v>59</v>
      </c>
      <c r="H16" s="66">
        <f t="shared" si="2"/>
        <v>2</v>
      </c>
    </row>
    <row r="17" spans="1:8" s="2" customFormat="1" ht="22.5" customHeight="1" x14ac:dyDescent="0.2">
      <c r="A17" s="31" t="s">
        <v>251</v>
      </c>
      <c r="B17" s="35">
        <v>126</v>
      </c>
      <c r="C17" s="3">
        <v>134</v>
      </c>
      <c r="D17" s="52">
        <f t="shared" si="0"/>
        <v>260</v>
      </c>
      <c r="E17" s="125">
        <v>126</v>
      </c>
      <c r="F17" s="126">
        <v>135</v>
      </c>
      <c r="G17" s="4">
        <f t="shared" si="1"/>
        <v>261</v>
      </c>
      <c r="H17" s="66">
        <f t="shared" si="2"/>
        <v>1</v>
      </c>
    </row>
    <row r="18" spans="1:8" s="2" customFormat="1" ht="22.5" customHeight="1" x14ac:dyDescent="0.2">
      <c r="A18" s="31" t="s">
        <v>252</v>
      </c>
      <c r="B18" s="35">
        <v>237</v>
      </c>
      <c r="C18" s="3">
        <v>262</v>
      </c>
      <c r="D18" s="52">
        <f t="shared" si="0"/>
        <v>499</v>
      </c>
      <c r="E18" s="125">
        <v>233</v>
      </c>
      <c r="F18" s="126">
        <v>262</v>
      </c>
      <c r="G18" s="4">
        <f t="shared" si="1"/>
        <v>495</v>
      </c>
      <c r="H18" s="66">
        <f t="shared" si="2"/>
        <v>-4</v>
      </c>
    </row>
    <row r="19" spans="1:8" s="2" customFormat="1" ht="22.5" customHeight="1" x14ac:dyDescent="0.2">
      <c r="A19" s="31" t="s">
        <v>253</v>
      </c>
      <c r="B19" s="35">
        <v>115</v>
      </c>
      <c r="C19" s="3">
        <v>82</v>
      </c>
      <c r="D19" s="52">
        <f t="shared" si="0"/>
        <v>197</v>
      </c>
      <c r="E19" s="125">
        <v>114</v>
      </c>
      <c r="F19" s="126">
        <v>92</v>
      </c>
      <c r="G19" s="4">
        <f t="shared" si="1"/>
        <v>206</v>
      </c>
      <c r="H19" s="66">
        <f t="shared" si="2"/>
        <v>9</v>
      </c>
    </row>
    <row r="20" spans="1:8" s="2" customFormat="1" ht="22.5" customHeight="1" x14ac:dyDescent="0.2">
      <c r="A20" s="31" t="s">
        <v>254</v>
      </c>
      <c r="B20" s="35">
        <v>118</v>
      </c>
      <c r="C20" s="3">
        <v>114</v>
      </c>
      <c r="D20" s="52">
        <f t="shared" si="0"/>
        <v>232</v>
      </c>
      <c r="E20" s="125">
        <v>113</v>
      </c>
      <c r="F20" s="126">
        <v>118</v>
      </c>
      <c r="G20" s="4">
        <f t="shared" si="1"/>
        <v>231</v>
      </c>
      <c r="H20" s="66">
        <f t="shared" si="2"/>
        <v>-1</v>
      </c>
    </row>
    <row r="21" spans="1:8" s="2" customFormat="1" ht="22.5" customHeight="1" x14ac:dyDescent="0.2">
      <c r="A21" s="31" t="s">
        <v>257</v>
      </c>
      <c r="B21" s="35">
        <v>31</v>
      </c>
      <c r="C21" s="3">
        <v>27</v>
      </c>
      <c r="D21" s="52">
        <f t="shared" si="0"/>
        <v>58</v>
      </c>
      <c r="E21" s="125">
        <v>29</v>
      </c>
      <c r="F21" s="126">
        <v>28</v>
      </c>
      <c r="G21" s="4">
        <f t="shared" si="1"/>
        <v>57</v>
      </c>
      <c r="H21" s="66">
        <f t="shared" si="2"/>
        <v>-1</v>
      </c>
    </row>
    <row r="22" spans="1:8" s="2" customFormat="1" ht="22.5" customHeight="1" x14ac:dyDescent="0.2">
      <c r="A22" s="31" t="s">
        <v>256</v>
      </c>
      <c r="B22" s="35">
        <v>96</v>
      </c>
      <c r="C22" s="3">
        <v>85</v>
      </c>
      <c r="D22" s="52">
        <f t="shared" si="0"/>
        <v>181</v>
      </c>
      <c r="E22" s="125">
        <v>99</v>
      </c>
      <c r="F22" s="126">
        <v>89</v>
      </c>
      <c r="G22" s="4">
        <f t="shared" si="1"/>
        <v>188</v>
      </c>
      <c r="H22" s="66">
        <f t="shared" si="2"/>
        <v>7</v>
      </c>
    </row>
    <row r="23" spans="1:8" s="2" customFormat="1" ht="22.5" customHeight="1" x14ac:dyDescent="0.2">
      <c r="A23" s="31" t="s">
        <v>255</v>
      </c>
      <c r="B23" s="35">
        <v>32</v>
      </c>
      <c r="C23" s="3">
        <v>27</v>
      </c>
      <c r="D23" s="52">
        <f t="shared" si="0"/>
        <v>59</v>
      </c>
      <c r="E23" s="125">
        <v>28</v>
      </c>
      <c r="F23" s="126">
        <v>24</v>
      </c>
      <c r="G23" s="4">
        <f t="shared" si="1"/>
        <v>52</v>
      </c>
      <c r="H23" s="66">
        <f t="shared" si="2"/>
        <v>-7</v>
      </c>
    </row>
    <row r="24" spans="1:8" s="2" customFormat="1" ht="22.5" customHeight="1" x14ac:dyDescent="0.2">
      <c r="A24" s="31" t="s">
        <v>258</v>
      </c>
      <c r="B24" s="35">
        <v>73</v>
      </c>
      <c r="C24" s="3">
        <v>60</v>
      </c>
      <c r="D24" s="52">
        <f t="shared" si="0"/>
        <v>133</v>
      </c>
      <c r="E24" s="125">
        <v>66</v>
      </c>
      <c r="F24" s="126">
        <v>56</v>
      </c>
      <c r="G24" s="4">
        <f t="shared" si="1"/>
        <v>122</v>
      </c>
      <c r="H24" s="66">
        <f t="shared" si="2"/>
        <v>-11</v>
      </c>
    </row>
    <row r="25" spans="1:8" s="2" customFormat="1" ht="22.5" customHeight="1" x14ac:dyDescent="0.2">
      <c r="A25" s="31" t="s">
        <v>269</v>
      </c>
      <c r="B25" s="35">
        <v>88</v>
      </c>
      <c r="C25" s="3">
        <v>66</v>
      </c>
      <c r="D25" s="52">
        <f t="shared" si="0"/>
        <v>154</v>
      </c>
      <c r="E25" s="125">
        <v>75</v>
      </c>
      <c r="F25" s="126">
        <v>70</v>
      </c>
      <c r="G25" s="4">
        <f t="shared" si="1"/>
        <v>145</v>
      </c>
      <c r="H25" s="66">
        <f t="shared" si="2"/>
        <v>-9</v>
      </c>
    </row>
    <row r="26" spans="1:8" s="2" customFormat="1" ht="22.5" customHeight="1" x14ac:dyDescent="0.2">
      <c r="A26" s="31" t="s">
        <v>268</v>
      </c>
      <c r="B26" s="35">
        <v>55</v>
      </c>
      <c r="C26" s="3">
        <v>61</v>
      </c>
      <c r="D26" s="52">
        <f t="shared" si="0"/>
        <v>116</v>
      </c>
      <c r="E26" s="125">
        <v>51</v>
      </c>
      <c r="F26" s="126">
        <v>61</v>
      </c>
      <c r="G26" s="4">
        <f t="shared" si="1"/>
        <v>112</v>
      </c>
      <c r="H26" s="66">
        <f t="shared" si="2"/>
        <v>-4</v>
      </c>
    </row>
    <row r="27" spans="1:8" s="2" customFormat="1" ht="22.5" customHeight="1" x14ac:dyDescent="0.2">
      <c r="A27" s="31" t="s">
        <v>259</v>
      </c>
      <c r="B27" s="35">
        <v>36</v>
      </c>
      <c r="C27" s="3">
        <v>35</v>
      </c>
      <c r="D27" s="52">
        <f t="shared" si="0"/>
        <v>71</v>
      </c>
      <c r="E27" s="125">
        <v>38</v>
      </c>
      <c r="F27" s="126">
        <v>32</v>
      </c>
      <c r="G27" s="4">
        <f t="shared" si="1"/>
        <v>70</v>
      </c>
      <c r="H27" s="66">
        <f t="shared" si="2"/>
        <v>-1</v>
      </c>
    </row>
    <row r="28" spans="1:8" s="2" customFormat="1" ht="22.5" customHeight="1" x14ac:dyDescent="0.2">
      <c r="A28" s="31" t="s">
        <v>260</v>
      </c>
      <c r="B28" s="35">
        <v>151</v>
      </c>
      <c r="C28" s="3">
        <v>133</v>
      </c>
      <c r="D28" s="52">
        <f t="shared" si="0"/>
        <v>284</v>
      </c>
      <c r="E28" s="125">
        <v>137</v>
      </c>
      <c r="F28" s="126">
        <v>132</v>
      </c>
      <c r="G28" s="4">
        <f t="shared" si="1"/>
        <v>269</v>
      </c>
      <c r="H28" s="66">
        <f t="shared" si="2"/>
        <v>-15</v>
      </c>
    </row>
    <row r="29" spans="1:8" s="2" customFormat="1" ht="22.5" customHeight="1" x14ac:dyDescent="0.2">
      <c r="A29" s="31" t="s">
        <v>261</v>
      </c>
      <c r="B29" s="35">
        <v>56</v>
      </c>
      <c r="C29" s="3">
        <v>57</v>
      </c>
      <c r="D29" s="52">
        <f t="shared" si="0"/>
        <v>113</v>
      </c>
      <c r="E29" s="125">
        <v>51</v>
      </c>
      <c r="F29" s="126">
        <v>53</v>
      </c>
      <c r="G29" s="4">
        <f t="shared" si="1"/>
        <v>104</v>
      </c>
      <c r="H29" s="66">
        <f t="shared" si="2"/>
        <v>-9</v>
      </c>
    </row>
    <row r="30" spans="1:8" s="2" customFormat="1" ht="22.5" customHeight="1" x14ac:dyDescent="0.2">
      <c r="A30" s="31" t="s">
        <v>262</v>
      </c>
      <c r="B30" s="35">
        <v>86</v>
      </c>
      <c r="C30" s="3">
        <v>74</v>
      </c>
      <c r="D30" s="52">
        <f t="shared" si="0"/>
        <v>160</v>
      </c>
      <c r="E30" s="125">
        <v>85</v>
      </c>
      <c r="F30" s="126">
        <v>80</v>
      </c>
      <c r="G30" s="4">
        <f t="shared" si="1"/>
        <v>165</v>
      </c>
      <c r="H30" s="66">
        <f t="shared" si="2"/>
        <v>5</v>
      </c>
    </row>
    <row r="31" spans="1:8" s="2" customFormat="1" ht="22.5" customHeight="1" x14ac:dyDescent="0.2">
      <c r="A31" s="31" t="s">
        <v>263</v>
      </c>
      <c r="B31" s="35">
        <v>65</v>
      </c>
      <c r="C31" s="3">
        <v>49</v>
      </c>
      <c r="D31" s="52">
        <f t="shared" si="0"/>
        <v>114</v>
      </c>
      <c r="E31" s="125">
        <v>62</v>
      </c>
      <c r="F31" s="126">
        <v>46</v>
      </c>
      <c r="G31" s="4">
        <f t="shared" si="1"/>
        <v>108</v>
      </c>
      <c r="H31" s="66">
        <f t="shared" si="2"/>
        <v>-6</v>
      </c>
    </row>
    <row r="32" spans="1:8" s="2" customFormat="1" ht="22.5" customHeight="1" thickBot="1" x14ac:dyDescent="0.25">
      <c r="A32" s="32" t="s">
        <v>264</v>
      </c>
      <c r="B32" s="49">
        <v>50</v>
      </c>
      <c r="C32" s="17">
        <v>47</v>
      </c>
      <c r="D32" s="53">
        <f t="shared" si="0"/>
        <v>97</v>
      </c>
      <c r="E32" s="127">
        <v>49</v>
      </c>
      <c r="F32" s="128">
        <v>49</v>
      </c>
      <c r="G32" s="8">
        <f t="shared" si="1"/>
        <v>98</v>
      </c>
      <c r="H32" s="69">
        <f t="shared" si="2"/>
        <v>1</v>
      </c>
    </row>
    <row r="33" spans="1:8" s="2" customFormat="1" ht="22.5" customHeight="1" thickBot="1" x14ac:dyDescent="0.25">
      <c r="A33" s="40" t="s">
        <v>23</v>
      </c>
      <c r="B33" s="18">
        <f>SUM(B5:B32)</f>
        <v>1949</v>
      </c>
      <c r="C33" s="19">
        <f>SUM(C5:C32)</f>
        <v>1824</v>
      </c>
      <c r="D33" s="114">
        <f>B33+C33</f>
        <v>3773</v>
      </c>
      <c r="E33" s="121">
        <f>SUM(E5:E32)</f>
        <v>1872</v>
      </c>
      <c r="F33" s="30">
        <f>SUM(F5:F32)</f>
        <v>1837</v>
      </c>
      <c r="G33" s="131">
        <f>E33+F33</f>
        <v>3709</v>
      </c>
      <c r="H33" s="39">
        <f t="shared" si="2"/>
        <v>-64</v>
      </c>
    </row>
  </sheetData>
  <mergeCells count="7">
    <mergeCell ref="A2:A4"/>
    <mergeCell ref="J6:L7"/>
    <mergeCell ref="B2:H2"/>
    <mergeCell ref="A1:H1"/>
    <mergeCell ref="B3:D3"/>
    <mergeCell ref="E3:G3"/>
    <mergeCell ref="H3:H4"/>
  </mergeCells>
  <hyperlinks>
    <hyperlink ref="J6:L7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workbookViewId="0">
      <pane ySplit="1" topLeftCell="A59" activePane="bottomLeft" state="frozen"/>
      <selection pane="bottomLeft" activeCell="G12" sqref="G12"/>
    </sheetView>
  </sheetViews>
  <sheetFormatPr defaultRowHeight="12.75" x14ac:dyDescent="0.2"/>
  <cols>
    <col min="1" max="1" width="21" bestFit="1" customWidth="1"/>
    <col min="2" max="8" width="9.28515625" customWidth="1"/>
  </cols>
  <sheetData>
    <row r="1" spans="1:13" s="2" customFormat="1" ht="25.5" customHeight="1" thickBot="1" x14ac:dyDescent="0.25">
      <c r="A1" s="164" t="s">
        <v>270</v>
      </c>
      <c r="B1" s="165"/>
      <c r="C1" s="165"/>
      <c r="D1" s="165"/>
      <c r="E1" s="165"/>
      <c r="F1" s="165"/>
      <c r="G1" s="165"/>
      <c r="H1" s="166"/>
    </row>
    <row r="2" spans="1:13" s="2" customFormat="1" ht="25.5" customHeight="1" thickBot="1" x14ac:dyDescent="0.25">
      <c r="A2" s="172" t="s">
        <v>63</v>
      </c>
      <c r="B2" s="164" t="s">
        <v>14</v>
      </c>
      <c r="C2" s="165"/>
      <c r="D2" s="165"/>
      <c r="E2" s="165"/>
      <c r="F2" s="165"/>
      <c r="G2" s="165"/>
      <c r="H2" s="166"/>
    </row>
    <row r="3" spans="1:13" s="7" customFormat="1" ht="25.5" customHeight="1" thickBot="1" x14ac:dyDescent="0.25">
      <c r="A3" s="171"/>
      <c r="B3" s="164">
        <v>2016</v>
      </c>
      <c r="C3" s="165"/>
      <c r="D3" s="166"/>
      <c r="E3" s="165">
        <v>2017</v>
      </c>
      <c r="F3" s="165"/>
      <c r="G3" s="165"/>
      <c r="H3" s="170" t="s">
        <v>539</v>
      </c>
    </row>
    <row r="4" spans="1:13" s="2" customFormat="1" ht="25.5" customHeight="1" thickBot="1" x14ac:dyDescent="0.25">
      <c r="A4" s="174"/>
      <c r="B4" s="18" t="s">
        <v>135</v>
      </c>
      <c r="C4" s="19" t="s">
        <v>136</v>
      </c>
      <c r="D4" s="20" t="s">
        <v>10</v>
      </c>
      <c r="E4" s="117" t="s">
        <v>135</v>
      </c>
      <c r="F4" s="118" t="s">
        <v>136</v>
      </c>
      <c r="G4" s="132" t="s">
        <v>10</v>
      </c>
      <c r="H4" s="176"/>
    </row>
    <row r="5" spans="1:13" s="2" customFormat="1" ht="25.5" customHeight="1" x14ac:dyDescent="0.2">
      <c r="A5" s="25" t="s">
        <v>271</v>
      </c>
      <c r="B5" s="37">
        <v>78</v>
      </c>
      <c r="C5" s="36">
        <v>79</v>
      </c>
      <c r="D5" s="51">
        <f>B5+C5</f>
        <v>157</v>
      </c>
      <c r="E5" s="62">
        <v>74</v>
      </c>
      <c r="F5" s="55">
        <v>82</v>
      </c>
      <c r="G5" s="21">
        <f>F5+E5</f>
        <v>156</v>
      </c>
      <c r="H5" s="67">
        <f>G5-D5</f>
        <v>-1</v>
      </c>
    </row>
    <row r="6" spans="1:13" s="2" customFormat="1" ht="25.5" customHeight="1" x14ac:dyDescent="0.2">
      <c r="A6" s="58" t="s">
        <v>273</v>
      </c>
      <c r="B6" s="35">
        <v>124</v>
      </c>
      <c r="C6" s="3">
        <v>127</v>
      </c>
      <c r="D6" s="52">
        <f>B6+C6</f>
        <v>251</v>
      </c>
      <c r="E6" s="35">
        <v>158</v>
      </c>
      <c r="F6" s="3">
        <v>172</v>
      </c>
      <c r="G6" s="4">
        <f t="shared" ref="G6:G69" si="0">F6+E6</f>
        <v>330</v>
      </c>
      <c r="H6" s="66">
        <f t="shared" ref="H6:H69" si="1">G6-D6</f>
        <v>79</v>
      </c>
      <c r="K6" s="155" t="s">
        <v>443</v>
      </c>
      <c r="L6" s="155"/>
      <c r="M6" s="155"/>
    </row>
    <row r="7" spans="1:13" s="2" customFormat="1" ht="25.5" customHeight="1" x14ac:dyDescent="0.2">
      <c r="A7" s="58" t="s">
        <v>274</v>
      </c>
      <c r="B7" s="35">
        <v>61</v>
      </c>
      <c r="C7" s="3">
        <v>57</v>
      </c>
      <c r="D7" s="52">
        <f>B7+C7</f>
        <v>118</v>
      </c>
      <c r="E7" s="35">
        <v>61</v>
      </c>
      <c r="F7" s="3">
        <v>54</v>
      </c>
      <c r="G7" s="4">
        <f t="shared" si="0"/>
        <v>115</v>
      </c>
      <c r="H7" s="66">
        <f t="shared" si="1"/>
        <v>-3</v>
      </c>
      <c r="K7" s="155"/>
      <c r="L7" s="155"/>
      <c r="M7" s="155"/>
    </row>
    <row r="8" spans="1:13" s="2" customFormat="1" ht="25.5" customHeight="1" x14ac:dyDescent="0.2">
      <c r="A8" s="58" t="s">
        <v>272</v>
      </c>
      <c r="B8" s="35">
        <v>29</v>
      </c>
      <c r="C8" s="3">
        <v>24</v>
      </c>
      <c r="D8" s="52">
        <f t="shared" ref="D8:D74" si="2">B8+C8</f>
        <v>53</v>
      </c>
      <c r="E8" s="35">
        <v>35</v>
      </c>
      <c r="F8" s="3">
        <v>35</v>
      </c>
      <c r="G8" s="4">
        <f t="shared" si="0"/>
        <v>70</v>
      </c>
      <c r="H8" s="66">
        <f t="shared" si="1"/>
        <v>17</v>
      </c>
    </row>
    <row r="9" spans="1:13" s="2" customFormat="1" ht="25.5" customHeight="1" x14ac:dyDescent="0.2">
      <c r="A9" s="58" t="s">
        <v>275</v>
      </c>
      <c r="B9" s="35">
        <v>36</v>
      </c>
      <c r="C9" s="3">
        <v>26</v>
      </c>
      <c r="D9" s="52">
        <f t="shared" si="2"/>
        <v>62</v>
      </c>
      <c r="E9" s="35">
        <v>39</v>
      </c>
      <c r="F9" s="3">
        <v>26</v>
      </c>
      <c r="G9" s="4">
        <f t="shared" si="0"/>
        <v>65</v>
      </c>
      <c r="H9" s="66">
        <f t="shared" si="1"/>
        <v>3</v>
      </c>
    </row>
    <row r="10" spans="1:13" s="2" customFormat="1" ht="25.5" customHeight="1" x14ac:dyDescent="0.2">
      <c r="A10" s="58" t="s">
        <v>276</v>
      </c>
      <c r="B10" s="35">
        <v>269</v>
      </c>
      <c r="C10" s="3">
        <v>250</v>
      </c>
      <c r="D10" s="52">
        <f t="shared" si="2"/>
        <v>519</v>
      </c>
      <c r="E10" s="35">
        <v>303</v>
      </c>
      <c r="F10" s="3">
        <v>280</v>
      </c>
      <c r="G10" s="4">
        <f t="shared" si="0"/>
        <v>583</v>
      </c>
      <c r="H10" s="66">
        <f t="shared" si="1"/>
        <v>64</v>
      </c>
    </row>
    <row r="11" spans="1:13" s="2" customFormat="1" ht="25.5" customHeight="1" x14ac:dyDescent="0.2">
      <c r="A11" s="58" t="s">
        <v>278</v>
      </c>
      <c r="B11" s="35">
        <v>67</v>
      </c>
      <c r="C11" s="3">
        <v>60</v>
      </c>
      <c r="D11" s="52">
        <f>B11+C11</f>
        <v>127</v>
      </c>
      <c r="E11" s="35">
        <v>122</v>
      </c>
      <c r="F11" s="3">
        <v>117</v>
      </c>
      <c r="G11" s="4">
        <f t="shared" si="0"/>
        <v>239</v>
      </c>
      <c r="H11" s="66">
        <f t="shared" si="1"/>
        <v>112</v>
      </c>
    </row>
    <row r="12" spans="1:13" s="2" customFormat="1" ht="25.5" customHeight="1" x14ac:dyDescent="0.2">
      <c r="A12" s="58" t="s">
        <v>279</v>
      </c>
      <c r="B12" s="35">
        <v>65</v>
      </c>
      <c r="C12" s="3">
        <v>58</v>
      </c>
      <c r="D12" s="52">
        <f>B12+C12</f>
        <v>123</v>
      </c>
      <c r="E12" s="35">
        <v>61</v>
      </c>
      <c r="F12" s="3">
        <v>56</v>
      </c>
      <c r="G12" s="4">
        <f t="shared" si="0"/>
        <v>117</v>
      </c>
      <c r="H12" s="66">
        <f t="shared" si="1"/>
        <v>-6</v>
      </c>
    </row>
    <row r="13" spans="1:13" s="2" customFormat="1" ht="25.5" customHeight="1" x14ac:dyDescent="0.2">
      <c r="A13" s="58" t="s">
        <v>277</v>
      </c>
      <c r="B13" s="35">
        <v>42</v>
      </c>
      <c r="C13" s="3">
        <v>43</v>
      </c>
      <c r="D13" s="52">
        <f t="shared" si="2"/>
        <v>85</v>
      </c>
      <c r="E13" s="35">
        <v>94</v>
      </c>
      <c r="F13" s="3">
        <v>87</v>
      </c>
      <c r="G13" s="4">
        <f t="shared" si="0"/>
        <v>181</v>
      </c>
      <c r="H13" s="66">
        <f t="shared" si="1"/>
        <v>96</v>
      </c>
    </row>
    <row r="14" spans="1:13" s="2" customFormat="1" ht="25.5" customHeight="1" x14ac:dyDescent="0.2">
      <c r="A14" s="58" t="s">
        <v>281</v>
      </c>
      <c r="B14" s="35">
        <v>37</v>
      </c>
      <c r="C14" s="3">
        <v>39</v>
      </c>
      <c r="D14" s="52">
        <f>B14+C14</f>
        <v>76</v>
      </c>
      <c r="E14" s="35">
        <v>38</v>
      </c>
      <c r="F14" s="3">
        <v>41</v>
      </c>
      <c r="G14" s="4">
        <f t="shared" si="0"/>
        <v>79</v>
      </c>
      <c r="H14" s="66">
        <f t="shared" si="1"/>
        <v>3</v>
      </c>
    </row>
    <row r="15" spans="1:13" s="2" customFormat="1" ht="25.5" customHeight="1" x14ac:dyDescent="0.2">
      <c r="A15" s="58" t="s">
        <v>280</v>
      </c>
      <c r="B15" s="35">
        <v>43</v>
      </c>
      <c r="C15" s="3">
        <v>44</v>
      </c>
      <c r="D15" s="52">
        <f t="shared" si="2"/>
        <v>87</v>
      </c>
      <c r="E15" s="35">
        <v>43</v>
      </c>
      <c r="F15" s="3">
        <v>45</v>
      </c>
      <c r="G15" s="4">
        <f t="shared" si="0"/>
        <v>88</v>
      </c>
      <c r="H15" s="66">
        <f t="shared" si="1"/>
        <v>1</v>
      </c>
    </row>
    <row r="16" spans="1:13" s="2" customFormat="1" ht="25.5" customHeight="1" x14ac:dyDescent="0.2">
      <c r="A16" s="58" t="s">
        <v>282</v>
      </c>
      <c r="B16" s="35">
        <v>66</v>
      </c>
      <c r="C16" s="3">
        <v>55</v>
      </c>
      <c r="D16" s="52">
        <f t="shared" si="2"/>
        <v>121</v>
      </c>
      <c r="E16" s="35">
        <v>89</v>
      </c>
      <c r="F16" s="3">
        <v>88</v>
      </c>
      <c r="G16" s="4">
        <f t="shared" si="0"/>
        <v>177</v>
      </c>
      <c r="H16" s="66">
        <f t="shared" si="1"/>
        <v>56</v>
      </c>
    </row>
    <row r="17" spans="1:8" s="2" customFormat="1" ht="25.5" customHeight="1" x14ac:dyDescent="0.2">
      <c r="A17" s="58" t="s">
        <v>283</v>
      </c>
      <c r="B17" s="35">
        <v>75</v>
      </c>
      <c r="C17" s="3">
        <v>68</v>
      </c>
      <c r="D17" s="52">
        <f t="shared" si="2"/>
        <v>143</v>
      </c>
      <c r="E17" s="35">
        <v>112</v>
      </c>
      <c r="F17" s="3">
        <v>323</v>
      </c>
      <c r="G17" s="4">
        <f t="shared" si="0"/>
        <v>435</v>
      </c>
      <c r="H17" s="66">
        <f t="shared" si="1"/>
        <v>292</v>
      </c>
    </row>
    <row r="18" spans="1:8" s="2" customFormat="1" ht="25.5" customHeight="1" x14ac:dyDescent="0.2">
      <c r="A18" s="58" t="s">
        <v>284</v>
      </c>
      <c r="B18" s="35">
        <v>29</v>
      </c>
      <c r="C18" s="3">
        <v>33</v>
      </c>
      <c r="D18" s="52">
        <f t="shared" si="2"/>
        <v>62</v>
      </c>
      <c r="E18" s="35">
        <v>29</v>
      </c>
      <c r="F18" s="3">
        <v>35</v>
      </c>
      <c r="G18" s="4">
        <f t="shared" si="0"/>
        <v>64</v>
      </c>
      <c r="H18" s="66">
        <f t="shared" si="1"/>
        <v>2</v>
      </c>
    </row>
    <row r="19" spans="1:8" s="2" customFormat="1" ht="25.5" customHeight="1" x14ac:dyDescent="0.2">
      <c r="A19" s="58" t="s">
        <v>285</v>
      </c>
      <c r="B19" s="35">
        <v>24</v>
      </c>
      <c r="C19" s="3">
        <v>28</v>
      </c>
      <c r="D19" s="52">
        <f t="shared" si="2"/>
        <v>52</v>
      </c>
      <c r="E19" s="35">
        <v>20</v>
      </c>
      <c r="F19" s="3">
        <v>26</v>
      </c>
      <c r="G19" s="4">
        <f t="shared" si="0"/>
        <v>46</v>
      </c>
      <c r="H19" s="66">
        <f t="shared" si="1"/>
        <v>-6</v>
      </c>
    </row>
    <row r="20" spans="1:8" s="2" customFormat="1" ht="25.5" customHeight="1" x14ac:dyDescent="0.2">
      <c r="A20" s="58" t="s">
        <v>331</v>
      </c>
      <c r="B20" s="35">
        <v>15</v>
      </c>
      <c r="C20" s="3">
        <v>13</v>
      </c>
      <c r="D20" s="52">
        <f t="shared" ref="D20:D25" si="3">B20+C20</f>
        <v>28</v>
      </c>
      <c r="E20" s="35">
        <v>16</v>
      </c>
      <c r="F20" s="3">
        <v>15</v>
      </c>
      <c r="G20" s="4">
        <f t="shared" si="0"/>
        <v>31</v>
      </c>
      <c r="H20" s="66">
        <f t="shared" si="1"/>
        <v>3</v>
      </c>
    </row>
    <row r="21" spans="1:8" s="2" customFormat="1" ht="25.5" customHeight="1" x14ac:dyDescent="0.2">
      <c r="A21" s="58" t="s">
        <v>332</v>
      </c>
      <c r="B21" s="35">
        <v>56</v>
      </c>
      <c r="C21" s="3">
        <v>66</v>
      </c>
      <c r="D21" s="52">
        <f t="shared" si="3"/>
        <v>122</v>
      </c>
      <c r="E21" s="35">
        <v>57</v>
      </c>
      <c r="F21" s="3">
        <v>65</v>
      </c>
      <c r="G21" s="4">
        <f t="shared" si="0"/>
        <v>122</v>
      </c>
      <c r="H21" s="66">
        <f t="shared" si="1"/>
        <v>0</v>
      </c>
    </row>
    <row r="22" spans="1:8" s="2" customFormat="1" ht="25.5" customHeight="1" x14ac:dyDescent="0.2">
      <c r="A22" s="58" t="s">
        <v>333</v>
      </c>
      <c r="B22" s="35">
        <v>63</v>
      </c>
      <c r="C22" s="3">
        <v>49</v>
      </c>
      <c r="D22" s="52">
        <f t="shared" si="3"/>
        <v>112</v>
      </c>
      <c r="E22" s="35">
        <v>66</v>
      </c>
      <c r="F22" s="3">
        <v>52</v>
      </c>
      <c r="G22" s="4">
        <f t="shared" si="0"/>
        <v>118</v>
      </c>
      <c r="H22" s="66">
        <f t="shared" si="1"/>
        <v>6</v>
      </c>
    </row>
    <row r="23" spans="1:8" s="2" customFormat="1" ht="25.5" customHeight="1" x14ac:dyDescent="0.2">
      <c r="A23" s="58" t="s">
        <v>334</v>
      </c>
      <c r="B23" s="35">
        <v>30</v>
      </c>
      <c r="C23" s="3">
        <v>28</v>
      </c>
      <c r="D23" s="52">
        <f t="shared" si="3"/>
        <v>58</v>
      </c>
      <c r="E23" s="35">
        <v>44</v>
      </c>
      <c r="F23" s="3">
        <v>52</v>
      </c>
      <c r="G23" s="4">
        <f t="shared" si="0"/>
        <v>96</v>
      </c>
      <c r="H23" s="66">
        <f t="shared" si="1"/>
        <v>38</v>
      </c>
    </row>
    <row r="24" spans="1:8" s="2" customFormat="1" ht="25.5" customHeight="1" x14ac:dyDescent="0.2">
      <c r="A24" s="58" t="s">
        <v>335</v>
      </c>
      <c r="B24" s="35">
        <v>30</v>
      </c>
      <c r="C24" s="3">
        <v>33</v>
      </c>
      <c r="D24" s="52">
        <f t="shared" si="3"/>
        <v>63</v>
      </c>
      <c r="E24" s="35">
        <v>25</v>
      </c>
      <c r="F24" s="3">
        <v>31</v>
      </c>
      <c r="G24" s="4">
        <f t="shared" si="0"/>
        <v>56</v>
      </c>
      <c r="H24" s="66">
        <f t="shared" si="1"/>
        <v>-7</v>
      </c>
    </row>
    <row r="25" spans="1:8" s="2" customFormat="1" ht="25.5" customHeight="1" x14ac:dyDescent="0.2">
      <c r="A25" s="58" t="s">
        <v>336</v>
      </c>
      <c r="B25" s="35">
        <v>201</v>
      </c>
      <c r="C25" s="3">
        <v>238</v>
      </c>
      <c r="D25" s="52">
        <f t="shared" si="3"/>
        <v>439</v>
      </c>
      <c r="E25" s="35">
        <v>213</v>
      </c>
      <c r="F25" s="3">
        <v>247</v>
      </c>
      <c r="G25" s="4">
        <f t="shared" si="0"/>
        <v>460</v>
      </c>
      <c r="H25" s="66">
        <f t="shared" si="1"/>
        <v>21</v>
      </c>
    </row>
    <row r="26" spans="1:8" s="2" customFormat="1" ht="25.5" customHeight="1" x14ac:dyDescent="0.2">
      <c r="A26" s="58" t="s">
        <v>286</v>
      </c>
      <c r="B26" s="35">
        <v>32</v>
      </c>
      <c r="C26" s="3">
        <v>35</v>
      </c>
      <c r="D26" s="52">
        <f t="shared" si="2"/>
        <v>67</v>
      </c>
      <c r="E26" s="35">
        <v>51</v>
      </c>
      <c r="F26" s="3">
        <v>63</v>
      </c>
      <c r="G26" s="4">
        <f t="shared" si="0"/>
        <v>114</v>
      </c>
      <c r="H26" s="66">
        <f t="shared" si="1"/>
        <v>47</v>
      </c>
    </row>
    <row r="27" spans="1:8" s="2" customFormat="1" ht="25.5" customHeight="1" x14ac:dyDescent="0.2">
      <c r="A27" s="58" t="s">
        <v>337</v>
      </c>
      <c r="B27" s="35">
        <v>67</v>
      </c>
      <c r="C27" s="3">
        <v>61</v>
      </c>
      <c r="D27" s="52">
        <f>B27+C27</f>
        <v>128</v>
      </c>
      <c r="E27" s="35">
        <v>87</v>
      </c>
      <c r="F27" s="3">
        <v>86</v>
      </c>
      <c r="G27" s="4">
        <f t="shared" si="0"/>
        <v>173</v>
      </c>
      <c r="H27" s="66">
        <f t="shared" si="1"/>
        <v>45</v>
      </c>
    </row>
    <row r="28" spans="1:8" s="2" customFormat="1" ht="25.5" customHeight="1" x14ac:dyDescent="0.2">
      <c r="A28" s="58" t="s">
        <v>338</v>
      </c>
      <c r="B28" s="35">
        <v>100</v>
      </c>
      <c r="C28" s="3">
        <v>104</v>
      </c>
      <c r="D28" s="52">
        <f>B28+C28</f>
        <v>204</v>
      </c>
      <c r="E28" s="35">
        <v>97</v>
      </c>
      <c r="F28" s="3">
        <v>105</v>
      </c>
      <c r="G28" s="4">
        <f t="shared" si="0"/>
        <v>202</v>
      </c>
      <c r="H28" s="66">
        <f t="shared" si="1"/>
        <v>-2</v>
      </c>
    </row>
    <row r="29" spans="1:8" s="2" customFormat="1" ht="25.5" customHeight="1" x14ac:dyDescent="0.2">
      <c r="A29" s="58" t="s">
        <v>287</v>
      </c>
      <c r="B29" s="35">
        <v>61</v>
      </c>
      <c r="C29" s="3">
        <v>61</v>
      </c>
      <c r="D29" s="52">
        <f t="shared" si="2"/>
        <v>122</v>
      </c>
      <c r="E29" s="35">
        <v>60</v>
      </c>
      <c r="F29" s="3">
        <v>63</v>
      </c>
      <c r="G29" s="4">
        <f t="shared" si="0"/>
        <v>123</v>
      </c>
      <c r="H29" s="66">
        <f t="shared" si="1"/>
        <v>1</v>
      </c>
    </row>
    <row r="30" spans="1:8" s="2" customFormat="1" ht="25.5" customHeight="1" x14ac:dyDescent="0.2">
      <c r="A30" s="58" t="s">
        <v>288</v>
      </c>
      <c r="B30" s="35">
        <v>49</v>
      </c>
      <c r="C30" s="3">
        <v>38</v>
      </c>
      <c r="D30" s="52">
        <f t="shared" si="2"/>
        <v>87</v>
      </c>
      <c r="E30" s="35">
        <v>59</v>
      </c>
      <c r="F30" s="3">
        <v>49</v>
      </c>
      <c r="G30" s="4">
        <f t="shared" si="0"/>
        <v>108</v>
      </c>
      <c r="H30" s="66">
        <f t="shared" si="1"/>
        <v>21</v>
      </c>
    </row>
    <row r="31" spans="1:8" s="2" customFormat="1" ht="25.5" customHeight="1" x14ac:dyDescent="0.2">
      <c r="A31" s="58" t="s">
        <v>289</v>
      </c>
      <c r="B31" s="35">
        <v>171</v>
      </c>
      <c r="C31" s="3">
        <v>148</v>
      </c>
      <c r="D31" s="52">
        <f t="shared" si="2"/>
        <v>319</v>
      </c>
      <c r="E31" s="35">
        <v>203</v>
      </c>
      <c r="F31" s="3">
        <v>175</v>
      </c>
      <c r="G31" s="4">
        <f t="shared" si="0"/>
        <v>378</v>
      </c>
      <c r="H31" s="66">
        <f t="shared" si="1"/>
        <v>59</v>
      </c>
    </row>
    <row r="32" spans="1:8" s="2" customFormat="1" ht="25.5" customHeight="1" x14ac:dyDescent="0.2">
      <c r="A32" s="58" t="s">
        <v>290</v>
      </c>
      <c r="B32" s="35">
        <v>66</v>
      </c>
      <c r="C32" s="3">
        <v>48</v>
      </c>
      <c r="D32" s="52">
        <f t="shared" si="2"/>
        <v>114</v>
      </c>
      <c r="E32" s="35">
        <v>66</v>
      </c>
      <c r="F32" s="3">
        <v>59</v>
      </c>
      <c r="G32" s="4">
        <f t="shared" si="0"/>
        <v>125</v>
      </c>
      <c r="H32" s="66">
        <f t="shared" si="1"/>
        <v>11</v>
      </c>
    </row>
    <row r="33" spans="1:8" s="2" customFormat="1" ht="25.5" customHeight="1" x14ac:dyDescent="0.2">
      <c r="A33" s="58" t="s">
        <v>291</v>
      </c>
      <c r="B33" s="35">
        <v>35</v>
      </c>
      <c r="C33" s="3">
        <v>31</v>
      </c>
      <c r="D33" s="52">
        <f t="shared" si="2"/>
        <v>66</v>
      </c>
      <c r="E33" s="35">
        <v>36</v>
      </c>
      <c r="F33" s="3">
        <v>32</v>
      </c>
      <c r="G33" s="4">
        <f t="shared" si="0"/>
        <v>68</v>
      </c>
      <c r="H33" s="66">
        <f t="shared" si="1"/>
        <v>2</v>
      </c>
    </row>
    <row r="34" spans="1:8" s="2" customFormat="1" ht="25.5" customHeight="1" x14ac:dyDescent="0.2">
      <c r="A34" s="58" t="s">
        <v>293</v>
      </c>
      <c r="B34" s="35">
        <v>51</v>
      </c>
      <c r="C34" s="3">
        <v>48</v>
      </c>
      <c r="D34" s="52">
        <f>B34+C34</f>
        <v>99</v>
      </c>
      <c r="E34" s="35">
        <v>62</v>
      </c>
      <c r="F34" s="3">
        <v>53</v>
      </c>
      <c r="G34" s="4">
        <f t="shared" si="0"/>
        <v>115</v>
      </c>
      <c r="H34" s="66">
        <f t="shared" si="1"/>
        <v>16</v>
      </c>
    </row>
    <row r="35" spans="1:8" s="2" customFormat="1" ht="25.5" customHeight="1" x14ac:dyDescent="0.2">
      <c r="A35" s="58" t="s">
        <v>292</v>
      </c>
      <c r="B35" s="35">
        <v>37</v>
      </c>
      <c r="C35" s="3">
        <v>39</v>
      </c>
      <c r="D35" s="52">
        <f t="shared" si="2"/>
        <v>76</v>
      </c>
      <c r="E35" s="35">
        <v>36</v>
      </c>
      <c r="F35" s="3">
        <v>38</v>
      </c>
      <c r="G35" s="4">
        <f t="shared" si="0"/>
        <v>74</v>
      </c>
      <c r="H35" s="66">
        <f t="shared" si="1"/>
        <v>-2</v>
      </c>
    </row>
    <row r="36" spans="1:8" s="2" customFormat="1" ht="25.5" customHeight="1" x14ac:dyDescent="0.2">
      <c r="A36" s="58" t="s">
        <v>294</v>
      </c>
      <c r="B36" s="35">
        <v>85</v>
      </c>
      <c r="C36" s="3">
        <v>97</v>
      </c>
      <c r="D36" s="52">
        <f t="shared" si="2"/>
        <v>182</v>
      </c>
      <c r="E36" s="35">
        <v>89</v>
      </c>
      <c r="F36" s="3">
        <v>99</v>
      </c>
      <c r="G36" s="4">
        <f t="shared" si="0"/>
        <v>188</v>
      </c>
      <c r="H36" s="66">
        <f t="shared" si="1"/>
        <v>6</v>
      </c>
    </row>
    <row r="37" spans="1:8" s="2" customFormat="1" ht="25.5" customHeight="1" x14ac:dyDescent="0.2">
      <c r="A37" s="58" t="s">
        <v>295</v>
      </c>
      <c r="B37" s="35">
        <v>44</v>
      </c>
      <c r="C37" s="3">
        <v>42</v>
      </c>
      <c r="D37" s="52">
        <f t="shared" si="2"/>
        <v>86</v>
      </c>
      <c r="E37" s="35">
        <v>43</v>
      </c>
      <c r="F37" s="3">
        <v>40</v>
      </c>
      <c r="G37" s="4">
        <f t="shared" si="0"/>
        <v>83</v>
      </c>
      <c r="H37" s="66">
        <f t="shared" si="1"/>
        <v>-3</v>
      </c>
    </row>
    <row r="38" spans="1:8" s="2" customFormat="1" ht="25.5" customHeight="1" x14ac:dyDescent="0.2">
      <c r="A38" s="58" t="s">
        <v>296</v>
      </c>
      <c r="B38" s="35">
        <v>54</v>
      </c>
      <c r="C38" s="3">
        <v>44</v>
      </c>
      <c r="D38" s="52">
        <f t="shared" si="2"/>
        <v>98</v>
      </c>
      <c r="E38" s="35">
        <v>88</v>
      </c>
      <c r="F38" s="3">
        <v>78</v>
      </c>
      <c r="G38" s="4">
        <f t="shared" si="0"/>
        <v>166</v>
      </c>
      <c r="H38" s="66">
        <f t="shared" si="1"/>
        <v>68</v>
      </c>
    </row>
    <row r="39" spans="1:8" s="2" customFormat="1" ht="25.5" customHeight="1" x14ac:dyDescent="0.2">
      <c r="A39" s="58" t="s">
        <v>297</v>
      </c>
      <c r="B39" s="35">
        <v>48</v>
      </c>
      <c r="C39" s="3">
        <v>44</v>
      </c>
      <c r="D39" s="52">
        <f t="shared" si="2"/>
        <v>92</v>
      </c>
      <c r="E39" s="35">
        <v>48</v>
      </c>
      <c r="F39" s="3">
        <v>45</v>
      </c>
      <c r="G39" s="4">
        <f t="shared" si="0"/>
        <v>93</v>
      </c>
      <c r="H39" s="66">
        <f t="shared" si="1"/>
        <v>1</v>
      </c>
    </row>
    <row r="40" spans="1:8" s="2" customFormat="1" ht="25.5" customHeight="1" x14ac:dyDescent="0.2">
      <c r="A40" s="58" t="s">
        <v>298</v>
      </c>
      <c r="B40" s="35">
        <v>39</v>
      </c>
      <c r="C40" s="3">
        <v>41</v>
      </c>
      <c r="D40" s="52">
        <f t="shared" si="2"/>
        <v>80</v>
      </c>
      <c r="E40" s="35">
        <v>53</v>
      </c>
      <c r="F40" s="3">
        <v>65</v>
      </c>
      <c r="G40" s="4">
        <f t="shared" si="0"/>
        <v>118</v>
      </c>
      <c r="H40" s="66">
        <f t="shared" si="1"/>
        <v>38</v>
      </c>
    </row>
    <row r="41" spans="1:8" s="2" customFormat="1" ht="25.5" customHeight="1" x14ac:dyDescent="0.2">
      <c r="A41" s="58" t="s">
        <v>299</v>
      </c>
      <c r="B41" s="35">
        <v>52</v>
      </c>
      <c r="C41" s="3">
        <v>56</v>
      </c>
      <c r="D41" s="52">
        <f t="shared" si="2"/>
        <v>108</v>
      </c>
      <c r="E41" s="35">
        <v>49</v>
      </c>
      <c r="F41" s="3">
        <v>51</v>
      </c>
      <c r="G41" s="4">
        <f t="shared" si="0"/>
        <v>100</v>
      </c>
      <c r="H41" s="66">
        <f t="shared" si="1"/>
        <v>-8</v>
      </c>
    </row>
    <row r="42" spans="1:8" s="2" customFormat="1" ht="25.5" customHeight="1" x14ac:dyDescent="0.2">
      <c r="A42" s="58" t="s">
        <v>339</v>
      </c>
      <c r="B42" s="35">
        <v>35</v>
      </c>
      <c r="C42" s="3">
        <v>26</v>
      </c>
      <c r="D42" s="52">
        <f>B42+C42</f>
        <v>61</v>
      </c>
      <c r="E42" s="35">
        <v>35</v>
      </c>
      <c r="F42" s="3">
        <v>25</v>
      </c>
      <c r="G42" s="4">
        <f t="shared" si="0"/>
        <v>60</v>
      </c>
      <c r="H42" s="66">
        <f t="shared" si="1"/>
        <v>-1</v>
      </c>
    </row>
    <row r="43" spans="1:8" s="2" customFormat="1" ht="25.5" customHeight="1" x14ac:dyDescent="0.2">
      <c r="A43" s="58" t="s">
        <v>300</v>
      </c>
      <c r="B43" s="35">
        <v>155</v>
      </c>
      <c r="C43" s="3">
        <v>131</v>
      </c>
      <c r="D43" s="52">
        <f t="shared" si="2"/>
        <v>286</v>
      </c>
      <c r="E43" s="35">
        <v>201</v>
      </c>
      <c r="F43" s="3">
        <v>170</v>
      </c>
      <c r="G43" s="4">
        <f t="shared" si="0"/>
        <v>371</v>
      </c>
      <c r="H43" s="66">
        <f t="shared" si="1"/>
        <v>85</v>
      </c>
    </row>
    <row r="44" spans="1:8" s="2" customFormat="1" ht="25.5" customHeight="1" x14ac:dyDescent="0.2">
      <c r="A44" s="58" t="s">
        <v>301</v>
      </c>
      <c r="B44" s="35">
        <v>68</v>
      </c>
      <c r="C44" s="3">
        <v>66</v>
      </c>
      <c r="D44" s="52">
        <f t="shared" si="2"/>
        <v>134</v>
      </c>
      <c r="E44" s="35">
        <v>66</v>
      </c>
      <c r="F44" s="3">
        <v>65</v>
      </c>
      <c r="G44" s="4">
        <f t="shared" si="0"/>
        <v>131</v>
      </c>
      <c r="H44" s="66">
        <f t="shared" si="1"/>
        <v>-3</v>
      </c>
    </row>
    <row r="45" spans="1:8" s="2" customFormat="1" ht="25.5" customHeight="1" x14ac:dyDescent="0.2">
      <c r="A45" s="58" t="s">
        <v>302</v>
      </c>
      <c r="B45" s="35">
        <v>55</v>
      </c>
      <c r="C45" s="3">
        <v>62</v>
      </c>
      <c r="D45" s="52">
        <f t="shared" si="2"/>
        <v>117</v>
      </c>
      <c r="E45" s="35">
        <v>50</v>
      </c>
      <c r="F45" s="3">
        <v>60</v>
      </c>
      <c r="G45" s="4">
        <f t="shared" si="0"/>
        <v>110</v>
      </c>
      <c r="H45" s="66">
        <f t="shared" si="1"/>
        <v>-7</v>
      </c>
    </row>
    <row r="46" spans="1:8" s="2" customFormat="1" ht="25.5" customHeight="1" x14ac:dyDescent="0.2">
      <c r="A46" s="58" t="s">
        <v>303</v>
      </c>
      <c r="B46" s="35">
        <v>35</v>
      </c>
      <c r="C46" s="3">
        <v>39</v>
      </c>
      <c r="D46" s="52">
        <f t="shared" si="2"/>
        <v>74</v>
      </c>
      <c r="E46" s="35">
        <v>40</v>
      </c>
      <c r="F46" s="3">
        <v>39</v>
      </c>
      <c r="G46" s="4">
        <f t="shared" si="0"/>
        <v>79</v>
      </c>
      <c r="H46" s="66">
        <f t="shared" si="1"/>
        <v>5</v>
      </c>
    </row>
    <row r="47" spans="1:8" s="2" customFormat="1" ht="25.5" customHeight="1" x14ac:dyDescent="0.2">
      <c r="A47" s="58" t="s">
        <v>304</v>
      </c>
      <c r="B47" s="35">
        <v>31</v>
      </c>
      <c r="C47" s="3">
        <v>27</v>
      </c>
      <c r="D47" s="52">
        <f t="shared" si="2"/>
        <v>58</v>
      </c>
      <c r="E47" s="35">
        <v>25</v>
      </c>
      <c r="F47" s="3">
        <v>22</v>
      </c>
      <c r="G47" s="4">
        <f t="shared" si="0"/>
        <v>47</v>
      </c>
      <c r="H47" s="66">
        <f t="shared" si="1"/>
        <v>-11</v>
      </c>
    </row>
    <row r="48" spans="1:8" s="2" customFormat="1" ht="25.5" customHeight="1" x14ac:dyDescent="0.2">
      <c r="A48" s="58" t="s">
        <v>310</v>
      </c>
      <c r="B48" s="35">
        <v>29</v>
      </c>
      <c r="C48" s="3">
        <v>31</v>
      </c>
      <c r="D48" s="52">
        <f>B48+C48</f>
        <v>60</v>
      </c>
      <c r="E48" s="35">
        <v>28</v>
      </c>
      <c r="F48" s="3">
        <v>33</v>
      </c>
      <c r="G48" s="4">
        <f t="shared" si="0"/>
        <v>61</v>
      </c>
      <c r="H48" s="66">
        <f t="shared" si="1"/>
        <v>1</v>
      </c>
    </row>
    <row r="49" spans="1:8" s="2" customFormat="1" ht="25.5" customHeight="1" x14ac:dyDescent="0.2">
      <c r="A49" s="58" t="s">
        <v>305</v>
      </c>
      <c r="B49" s="35">
        <v>125</v>
      </c>
      <c r="C49" s="3">
        <v>103</v>
      </c>
      <c r="D49" s="52">
        <f t="shared" si="2"/>
        <v>228</v>
      </c>
      <c r="E49" s="35">
        <v>213</v>
      </c>
      <c r="F49" s="3">
        <v>177</v>
      </c>
      <c r="G49" s="4">
        <f t="shared" si="0"/>
        <v>390</v>
      </c>
      <c r="H49" s="66">
        <f t="shared" si="1"/>
        <v>162</v>
      </c>
    </row>
    <row r="50" spans="1:8" s="2" customFormat="1" ht="25.5" customHeight="1" x14ac:dyDescent="0.2">
      <c r="A50" s="58" t="s">
        <v>311</v>
      </c>
      <c r="B50" s="35">
        <v>30</v>
      </c>
      <c r="C50" s="3">
        <v>26</v>
      </c>
      <c r="D50" s="52">
        <f>B50+C50</f>
        <v>56</v>
      </c>
      <c r="E50" s="35">
        <v>30</v>
      </c>
      <c r="F50" s="3">
        <v>28</v>
      </c>
      <c r="G50" s="4">
        <f t="shared" si="0"/>
        <v>58</v>
      </c>
      <c r="H50" s="66">
        <f t="shared" si="1"/>
        <v>2</v>
      </c>
    </row>
    <row r="51" spans="1:8" s="2" customFormat="1" ht="25.5" customHeight="1" x14ac:dyDescent="0.2">
      <c r="A51" s="58" t="s">
        <v>308</v>
      </c>
      <c r="B51" s="35">
        <v>55</v>
      </c>
      <c r="C51" s="3">
        <v>43</v>
      </c>
      <c r="D51" s="52">
        <f>B51+C51</f>
        <v>98</v>
      </c>
      <c r="E51" s="35">
        <v>63</v>
      </c>
      <c r="F51" s="3">
        <v>57</v>
      </c>
      <c r="G51" s="4">
        <f t="shared" si="0"/>
        <v>120</v>
      </c>
      <c r="H51" s="66">
        <f t="shared" si="1"/>
        <v>22</v>
      </c>
    </row>
    <row r="52" spans="1:8" s="2" customFormat="1" ht="25.5" customHeight="1" x14ac:dyDescent="0.2">
      <c r="A52" s="58" t="s">
        <v>309</v>
      </c>
      <c r="B52" s="35">
        <v>45</v>
      </c>
      <c r="C52" s="3">
        <v>44</v>
      </c>
      <c r="D52" s="52">
        <f>B52+C52</f>
        <v>89</v>
      </c>
      <c r="E52" s="35">
        <v>81</v>
      </c>
      <c r="F52" s="3">
        <v>74</v>
      </c>
      <c r="G52" s="4">
        <f t="shared" si="0"/>
        <v>155</v>
      </c>
      <c r="H52" s="66">
        <f t="shared" si="1"/>
        <v>66</v>
      </c>
    </row>
    <row r="53" spans="1:8" s="2" customFormat="1" ht="25.5" customHeight="1" x14ac:dyDescent="0.2">
      <c r="A53" s="58" t="s">
        <v>306</v>
      </c>
      <c r="B53" s="35">
        <v>46</v>
      </c>
      <c r="C53" s="3">
        <v>39</v>
      </c>
      <c r="D53" s="52">
        <f t="shared" si="2"/>
        <v>85</v>
      </c>
      <c r="E53" s="35">
        <v>84</v>
      </c>
      <c r="F53" s="3">
        <v>84</v>
      </c>
      <c r="G53" s="4">
        <f t="shared" si="0"/>
        <v>168</v>
      </c>
      <c r="H53" s="66">
        <f t="shared" si="1"/>
        <v>83</v>
      </c>
    </row>
    <row r="54" spans="1:8" s="2" customFormat="1" ht="25.5" customHeight="1" x14ac:dyDescent="0.2">
      <c r="A54" s="58" t="s">
        <v>307</v>
      </c>
      <c r="B54" s="35">
        <v>106</v>
      </c>
      <c r="C54" s="3">
        <v>116</v>
      </c>
      <c r="D54" s="52">
        <f t="shared" si="2"/>
        <v>222</v>
      </c>
      <c r="E54" s="35">
        <v>105</v>
      </c>
      <c r="F54" s="3">
        <v>113</v>
      </c>
      <c r="G54" s="4">
        <f t="shared" si="0"/>
        <v>218</v>
      </c>
      <c r="H54" s="66">
        <f t="shared" si="1"/>
        <v>-4</v>
      </c>
    </row>
    <row r="55" spans="1:8" s="2" customFormat="1" ht="25.5" customHeight="1" x14ac:dyDescent="0.2">
      <c r="A55" s="58" t="s">
        <v>312</v>
      </c>
      <c r="B55" s="35">
        <v>36</v>
      </c>
      <c r="C55" s="3">
        <v>35</v>
      </c>
      <c r="D55" s="52">
        <f t="shared" si="2"/>
        <v>71</v>
      </c>
      <c r="E55" s="35">
        <v>47</v>
      </c>
      <c r="F55" s="3">
        <v>52</v>
      </c>
      <c r="G55" s="4">
        <f t="shared" si="0"/>
        <v>99</v>
      </c>
      <c r="H55" s="66">
        <f t="shared" si="1"/>
        <v>28</v>
      </c>
    </row>
    <row r="56" spans="1:8" s="2" customFormat="1" ht="25.5" customHeight="1" x14ac:dyDescent="0.2">
      <c r="A56" s="58" t="s">
        <v>313</v>
      </c>
      <c r="B56" s="35">
        <v>319</v>
      </c>
      <c r="C56" s="3">
        <v>344</v>
      </c>
      <c r="D56" s="52">
        <f t="shared" si="2"/>
        <v>663</v>
      </c>
      <c r="E56" s="35">
        <v>336</v>
      </c>
      <c r="F56" s="3">
        <v>364</v>
      </c>
      <c r="G56" s="4">
        <f t="shared" si="0"/>
        <v>700</v>
      </c>
      <c r="H56" s="66">
        <f t="shared" si="1"/>
        <v>37</v>
      </c>
    </row>
    <row r="57" spans="1:8" s="2" customFormat="1" ht="25.5" customHeight="1" x14ac:dyDescent="0.2">
      <c r="A57" s="58" t="s">
        <v>314</v>
      </c>
      <c r="B57" s="35">
        <v>40</v>
      </c>
      <c r="C57" s="3">
        <v>38</v>
      </c>
      <c r="D57" s="52">
        <f t="shared" si="2"/>
        <v>78</v>
      </c>
      <c r="E57" s="35">
        <v>108</v>
      </c>
      <c r="F57" s="3">
        <v>98</v>
      </c>
      <c r="G57" s="4">
        <f t="shared" si="0"/>
        <v>206</v>
      </c>
      <c r="H57" s="66">
        <f t="shared" si="1"/>
        <v>128</v>
      </c>
    </row>
    <row r="58" spans="1:8" s="2" customFormat="1" ht="25.5" customHeight="1" x14ac:dyDescent="0.2">
      <c r="A58" s="58" t="s">
        <v>315</v>
      </c>
      <c r="B58" s="35">
        <v>13</v>
      </c>
      <c r="C58" s="3">
        <v>16</v>
      </c>
      <c r="D58" s="52">
        <f t="shared" si="2"/>
        <v>29</v>
      </c>
      <c r="E58" s="35">
        <v>15</v>
      </c>
      <c r="F58" s="3">
        <v>17</v>
      </c>
      <c r="G58" s="4">
        <f t="shared" si="0"/>
        <v>32</v>
      </c>
      <c r="H58" s="66">
        <f t="shared" si="1"/>
        <v>3</v>
      </c>
    </row>
    <row r="59" spans="1:8" s="2" customFormat="1" ht="25.5" customHeight="1" x14ac:dyDescent="0.2">
      <c r="A59" s="58" t="s">
        <v>317</v>
      </c>
      <c r="B59" s="35">
        <v>31</v>
      </c>
      <c r="C59" s="3">
        <v>27</v>
      </c>
      <c r="D59" s="52">
        <f>B59+C59</f>
        <v>58</v>
      </c>
      <c r="E59" s="35">
        <v>75</v>
      </c>
      <c r="F59" s="3">
        <v>71</v>
      </c>
      <c r="G59" s="4">
        <f t="shared" si="0"/>
        <v>146</v>
      </c>
      <c r="H59" s="66">
        <f t="shared" si="1"/>
        <v>88</v>
      </c>
    </row>
    <row r="60" spans="1:8" s="2" customFormat="1" ht="25.5" customHeight="1" x14ac:dyDescent="0.2">
      <c r="A60" s="58" t="s">
        <v>318</v>
      </c>
      <c r="B60" s="35">
        <v>121</v>
      </c>
      <c r="C60" s="3">
        <v>116</v>
      </c>
      <c r="D60" s="52">
        <f>B60+C60</f>
        <v>237</v>
      </c>
      <c r="E60" s="35">
        <v>193</v>
      </c>
      <c r="F60" s="3">
        <v>187</v>
      </c>
      <c r="G60" s="4">
        <f t="shared" si="0"/>
        <v>380</v>
      </c>
      <c r="H60" s="66">
        <f t="shared" si="1"/>
        <v>143</v>
      </c>
    </row>
    <row r="61" spans="1:8" s="2" customFormat="1" ht="25.5" customHeight="1" x14ac:dyDescent="0.2">
      <c r="A61" s="58" t="s">
        <v>316</v>
      </c>
      <c r="B61" s="35">
        <v>28</v>
      </c>
      <c r="C61" s="3">
        <v>26</v>
      </c>
      <c r="D61" s="52">
        <f t="shared" si="2"/>
        <v>54</v>
      </c>
      <c r="E61" s="35">
        <v>32</v>
      </c>
      <c r="F61" s="3">
        <v>33</v>
      </c>
      <c r="G61" s="4">
        <f t="shared" si="0"/>
        <v>65</v>
      </c>
      <c r="H61" s="66">
        <f t="shared" si="1"/>
        <v>11</v>
      </c>
    </row>
    <row r="62" spans="1:8" s="2" customFormat="1" ht="25.5" customHeight="1" x14ac:dyDescent="0.2">
      <c r="A62" s="58" t="s">
        <v>319</v>
      </c>
      <c r="B62" s="35">
        <v>64</v>
      </c>
      <c r="C62" s="3">
        <v>58</v>
      </c>
      <c r="D62" s="52">
        <f t="shared" si="2"/>
        <v>122</v>
      </c>
      <c r="E62" s="35">
        <v>70</v>
      </c>
      <c r="F62" s="3">
        <v>64</v>
      </c>
      <c r="G62" s="4">
        <f t="shared" si="0"/>
        <v>134</v>
      </c>
      <c r="H62" s="66">
        <f t="shared" si="1"/>
        <v>12</v>
      </c>
    </row>
    <row r="63" spans="1:8" s="2" customFormat="1" ht="25.5" customHeight="1" x14ac:dyDescent="0.2">
      <c r="A63" s="58" t="s">
        <v>320</v>
      </c>
      <c r="B63" s="35">
        <v>40</v>
      </c>
      <c r="C63" s="3">
        <v>41</v>
      </c>
      <c r="D63" s="52">
        <f t="shared" si="2"/>
        <v>81</v>
      </c>
      <c r="E63" s="35">
        <v>40</v>
      </c>
      <c r="F63" s="3">
        <v>43</v>
      </c>
      <c r="G63" s="4">
        <f t="shared" si="0"/>
        <v>83</v>
      </c>
      <c r="H63" s="66">
        <f t="shared" si="1"/>
        <v>2</v>
      </c>
    </row>
    <row r="64" spans="1:8" s="2" customFormat="1" ht="25.5" customHeight="1" x14ac:dyDescent="0.2">
      <c r="A64" s="58" t="s">
        <v>321</v>
      </c>
      <c r="B64" s="35">
        <v>95</v>
      </c>
      <c r="C64" s="3">
        <v>99</v>
      </c>
      <c r="D64" s="52">
        <f t="shared" si="2"/>
        <v>194</v>
      </c>
      <c r="E64" s="35">
        <v>126</v>
      </c>
      <c r="F64" s="3">
        <v>135</v>
      </c>
      <c r="G64" s="4">
        <f t="shared" si="0"/>
        <v>261</v>
      </c>
      <c r="H64" s="66">
        <f t="shared" si="1"/>
        <v>67</v>
      </c>
    </row>
    <row r="65" spans="1:8" s="2" customFormat="1" ht="25.5" customHeight="1" x14ac:dyDescent="0.2">
      <c r="A65" s="58" t="s">
        <v>326</v>
      </c>
      <c r="B65" s="35">
        <v>30</v>
      </c>
      <c r="C65" s="3">
        <v>40</v>
      </c>
      <c r="D65" s="52">
        <f>B65+C65</f>
        <v>70</v>
      </c>
      <c r="E65" s="35">
        <v>35</v>
      </c>
      <c r="F65" s="3">
        <v>43</v>
      </c>
      <c r="G65" s="4">
        <f t="shared" si="0"/>
        <v>78</v>
      </c>
      <c r="H65" s="66">
        <f t="shared" si="1"/>
        <v>8</v>
      </c>
    </row>
    <row r="66" spans="1:8" s="2" customFormat="1" ht="25.5" customHeight="1" x14ac:dyDescent="0.2">
      <c r="A66" s="58" t="s">
        <v>322</v>
      </c>
      <c r="B66" s="35">
        <v>30</v>
      </c>
      <c r="C66" s="3">
        <v>26</v>
      </c>
      <c r="D66" s="52">
        <f t="shared" si="2"/>
        <v>56</v>
      </c>
      <c r="E66" s="35">
        <v>29</v>
      </c>
      <c r="F66" s="3">
        <v>25</v>
      </c>
      <c r="G66" s="4">
        <f t="shared" si="0"/>
        <v>54</v>
      </c>
      <c r="H66" s="66">
        <f t="shared" si="1"/>
        <v>-2</v>
      </c>
    </row>
    <row r="67" spans="1:8" s="2" customFormat="1" ht="25.5" customHeight="1" x14ac:dyDescent="0.2">
      <c r="A67" s="58" t="s">
        <v>323</v>
      </c>
      <c r="B67" s="35">
        <v>22</v>
      </c>
      <c r="C67" s="3">
        <v>23</v>
      </c>
      <c r="D67" s="52">
        <f t="shared" si="2"/>
        <v>45</v>
      </c>
      <c r="E67" s="35">
        <v>23</v>
      </c>
      <c r="F67" s="3">
        <v>20</v>
      </c>
      <c r="G67" s="4">
        <f t="shared" si="0"/>
        <v>43</v>
      </c>
      <c r="H67" s="66">
        <f t="shared" si="1"/>
        <v>-2</v>
      </c>
    </row>
    <row r="68" spans="1:8" s="2" customFormat="1" ht="25.5" customHeight="1" x14ac:dyDescent="0.2">
      <c r="A68" s="58" t="s">
        <v>324</v>
      </c>
      <c r="B68" s="35">
        <v>37</v>
      </c>
      <c r="C68" s="3">
        <v>37</v>
      </c>
      <c r="D68" s="52">
        <f t="shared" si="2"/>
        <v>74</v>
      </c>
      <c r="E68" s="35">
        <v>36</v>
      </c>
      <c r="F68" s="3">
        <v>39</v>
      </c>
      <c r="G68" s="4">
        <f t="shared" si="0"/>
        <v>75</v>
      </c>
      <c r="H68" s="66">
        <f t="shared" si="1"/>
        <v>1</v>
      </c>
    </row>
    <row r="69" spans="1:8" s="2" customFormat="1" ht="25.5" customHeight="1" x14ac:dyDescent="0.2">
      <c r="A69" s="58" t="s">
        <v>325</v>
      </c>
      <c r="B69" s="35">
        <v>88</v>
      </c>
      <c r="C69" s="3">
        <v>87</v>
      </c>
      <c r="D69" s="52">
        <f t="shared" si="2"/>
        <v>175</v>
      </c>
      <c r="E69" s="35">
        <v>86</v>
      </c>
      <c r="F69" s="3">
        <v>89</v>
      </c>
      <c r="G69" s="4">
        <f t="shared" si="0"/>
        <v>175</v>
      </c>
      <c r="H69" s="66">
        <f t="shared" si="1"/>
        <v>0</v>
      </c>
    </row>
    <row r="70" spans="1:8" s="2" customFormat="1" ht="25.5" customHeight="1" x14ac:dyDescent="0.2">
      <c r="A70" s="58" t="s">
        <v>327</v>
      </c>
      <c r="B70" s="35">
        <v>51</v>
      </c>
      <c r="C70" s="3">
        <v>54</v>
      </c>
      <c r="D70" s="52">
        <f t="shared" si="2"/>
        <v>105</v>
      </c>
      <c r="E70" s="35">
        <v>48</v>
      </c>
      <c r="F70" s="3">
        <v>55</v>
      </c>
      <c r="G70" s="4">
        <f t="shared" ref="G70:G74" si="4">F70+E70</f>
        <v>103</v>
      </c>
      <c r="H70" s="66">
        <f t="shared" ref="H70:H75" si="5">G70-D70</f>
        <v>-2</v>
      </c>
    </row>
    <row r="71" spans="1:8" s="2" customFormat="1" ht="25.5" customHeight="1" x14ac:dyDescent="0.2">
      <c r="A71" s="58" t="s">
        <v>262</v>
      </c>
      <c r="B71" s="35">
        <v>67</v>
      </c>
      <c r="C71" s="3">
        <v>61</v>
      </c>
      <c r="D71" s="52">
        <f t="shared" si="2"/>
        <v>128</v>
      </c>
      <c r="E71" s="35">
        <v>78</v>
      </c>
      <c r="F71" s="3">
        <v>89</v>
      </c>
      <c r="G71" s="4">
        <f t="shared" si="4"/>
        <v>167</v>
      </c>
      <c r="H71" s="66">
        <f t="shared" si="5"/>
        <v>39</v>
      </c>
    </row>
    <row r="72" spans="1:8" s="2" customFormat="1" ht="25.5" customHeight="1" x14ac:dyDescent="0.2">
      <c r="A72" s="58" t="s">
        <v>328</v>
      </c>
      <c r="B72" s="35">
        <v>65</v>
      </c>
      <c r="C72" s="3">
        <v>64</v>
      </c>
      <c r="D72" s="52">
        <f t="shared" si="2"/>
        <v>129</v>
      </c>
      <c r="E72" s="35">
        <v>59</v>
      </c>
      <c r="F72" s="3">
        <v>59</v>
      </c>
      <c r="G72" s="4">
        <f t="shared" si="4"/>
        <v>118</v>
      </c>
      <c r="H72" s="66">
        <f t="shared" si="5"/>
        <v>-11</v>
      </c>
    </row>
    <row r="73" spans="1:8" s="2" customFormat="1" ht="25.5" customHeight="1" x14ac:dyDescent="0.2">
      <c r="A73" s="58" t="s">
        <v>329</v>
      </c>
      <c r="B73" s="35">
        <v>22</v>
      </c>
      <c r="C73" s="3">
        <v>25</v>
      </c>
      <c r="D73" s="52">
        <f t="shared" si="2"/>
        <v>47</v>
      </c>
      <c r="E73" s="35">
        <v>73</v>
      </c>
      <c r="F73" s="3">
        <v>74</v>
      </c>
      <c r="G73" s="4">
        <f t="shared" si="4"/>
        <v>147</v>
      </c>
      <c r="H73" s="66">
        <f t="shared" si="5"/>
        <v>100</v>
      </c>
    </row>
    <row r="74" spans="1:8" s="2" customFormat="1" ht="25.5" customHeight="1" thickBot="1" x14ac:dyDescent="0.25">
      <c r="A74" s="70" t="s">
        <v>330</v>
      </c>
      <c r="B74" s="49">
        <v>45</v>
      </c>
      <c r="C74" s="17">
        <v>52</v>
      </c>
      <c r="D74" s="53">
        <f t="shared" si="2"/>
        <v>97</v>
      </c>
      <c r="E74" s="130">
        <v>46</v>
      </c>
      <c r="F74" s="27">
        <v>51</v>
      </c>
      <c r="G74" s="8">
        <f t="shared" si="4"/>
        <v>97</v>
      </c>
      <c r="H74" s="69">
        <f t="shared" si="5"/>
        <v>0</v>
      </c>
    </row>
    <row r="75" spans="1:8" s="2" customFormat="1" ht="25.5" customHeight="1" thickBot="1" x14ac:dyDescent="0.25">
      <c r="A75" s="39" t="s">
        <v>23</v>
      </c>
      <c r="B75" s="18">
        <f>SUM(B5:B74)</f>
        <v>4490</v>
      </c>
      <c r="C75" s="19">
        <f>SUM(C5:C74)</f>
        <v>4377</v>
      </c>
      <c r="D75" s="20">
        <f t="shared" ref="D75" si="6">B75+C75</f>
        <v>8867</v>
      </c>
      <c r="E75" s="121">
        <f>SUM(E5:E74)</f>
        <v>5402</v>
      </c>
      <c r="F75" s="30">
        <f>SUM(F5:F74)</f>
        <v>5585</v>
      </c>
      <c r="G75" s="122">
        <f>SUM(G5:G74)</f>
        <v>10987</v>
      </c>
      <c r="H75" s="41">
        <f t="shared" si="5"/>
        <v>2120</v>
      </c>
    </row>
  </sheetData>
  <mergeCells count="7">
    <mergeCell ref="A2:A4"/>
    <mergeCell ref="K6:M7"/>
    <mergeCell ref="A1:H1"/>
    <mergeCell ref="B2:H2"/>
    <mergeCell ref="B3:D3"/>
    <mergeCell ref="E3:G3"/>
    <mergeCell ref="H3:H4"/>
  </mergeCells>
  <hyperlinks>
    <hyperlink ref="K6:M7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workbookViewId="0">
      <pane ySplit="1" topLeftCell="A33" activePane="bottomLeft" state="frozen"/>
      <selection pane="bottomLeft" activeCell="M14" sqref="M14"/>
    </sheetView>
  </sheetViews>
  <sheetFormatPr defaultRowHeight="12.75" x14ac:dyDescent="0.2"/>
  <cols>
    <col min="1" max="1" width="22.28515625" customWidth="1"/>
    <col min="2" max="3" width="9.42578125" customWidth="1"/>
    <col min="4" max="4" width="9.42578125" style="6" customWidth="1"/>
    <col min="5" max="6" width="9.42578125" customWidth="1"/>
    <col min="7" max="8" width="9.42578125" style="6" customWidth="1"/>
  </cols>
  <sheetData>
    <row r="1" spans="1:14" s="2" customFormat="1" ht="25.5" customHeight="1" thickBot="1" x14ac:dyDescent="0.25">
      <c r="A1" s="164" t="s">
        <v>340</v>
      </c>
      <c r="B1" s="165"/>
      <c r="C1" s="165"/>
      <c r="D1" s="165"/>
      <c r="E1" s="165"/>
      <c r="F1" s="165"/>
      <c r="G1" s="165"/>
      <c r="H1" s="166"/>
    </row>
    <row r="2" spans="1:14" s="2" customFormat="1" ht="25.5" customHeight="1" thickBot="1" x14ac:dyDescent="0.25">
      <c r="A2" s="172" t="s">
        <v>63</v>
      </c>
      <c r="B2" s="164" t="s">
        <v>14</v>
      </c>
      <c r="C2" s="165"/>
      <c r="D2" s="165"/>
      <c r="E2" s="165"/>
      <c r="F2" s="165"/>
      <c r="G2" s="165"/>
      <c r="H2" s="166"/>
    </row>
    <row r="3" spans="1:14" s="7" customFormat="1" ht="25.5" customHeight="1" thickBot="1" x14ac:dyDescent="0.25">
      <c r="A3" s="171"/>
      <c r="B3" s="164">
        <v>2016</v>
      </c>
      <c r="C3" s="165"/>
      <c r="D3" s="165"/>
      <c r="E3" s="164">
        <v>2017</v>
      </c>
      <c r="F3" s="165"/>
      <c r="G3" s="166"/>
      <c r="H3" s="170" t="s">
        <v>539</v>
      </c>
    </row>
    <row r="4" spans="1:14" s="2" customFormat="1" ht="25.5" customHeight="1" thickBot="1" x14ac:dyDescent="0.25">
      <c r="A4" s="174"/>
      <c r="B4" s="18" t="s">
        <v>135</v>
      </c>
      <c r="C4" s="19" t="s">
        <v>136</v>
      </c>
      <c r="D4" s="20" t="s">
        <v>10</v>
      </c>
      <c r="E4" s="117" t="s">
        <v>135</v>
      </c>
      <c r="F4" s="118" t="s">
        <v>136</v>
      </c>
      <c r="G4" s="132" t="s">
        <v>10</v>
      </c>
      <c r="H4" s="176"/>
    </row>
    <row r="5" spans="1:14" s="2" customFormat="1" ht="25.5" customHeight="1" x14ac:dyDescent="0.2">
      <c r="A5" s="25" t="s">
        <v>341</v>
      </c>
      <c r="B5" s="62">
        <v>56</v>
      </c>
      <c r="C5" s="55">
        <v>59</v>
      </c>
      <c r="D5" s="56">
        <f>B5+C5</f>
        <v>115</v>
      </c>
      <c r="E5" s="134">
        <v>64</v>
      </c>
      <c r="F5" s="135">
        <v>64</v>
      </c>
      <c r="G5" s="21">
        <f>F5+E5</f>
        <v>128</v>
      </c>
      <c r="H5" s="75">
        <f>G5-D5</f>
        <v>13</v>
      </c>
    </row>
    <row r="6" spans="1:14" s="2" customFormat="1" ht="25.5" customHeight="1" x14ac:dyDescent="0.2">
      <c r="A6" s="58" t="s">
        <v>342</v>
      </c>
      <c r="B6" s="35">
        <v>42</v>
      </c>
      <c r="C6" s="3">
        <v>42</v>
      </c>
      <c r="D6" s="52">
        <f t="shared" ref="D6:D50" si="0">B6+C6</f>
        <v>84</v>
      </c>
      <c r="E6" s="136">
        <v>46</v>
      </c>
      <c r="F6" s="133">
        <v>36</v>
      </c>
      <c r="G6" s="4">
        <f t="shared" ref="G6:G51" si="1">F6+E6</f>
        <v>82</v>
      </c>
      <c r="H6" s="66">
        <f t="shared" ref="H6:H51" si="2">G6-D6</f>
        <v>-2</v>
      </c>
    </row>
    <row r="7" spans="1:14" s="2" customFormat="1" ht="25.5" customHeight="1" x14ac:dyDescent="0.2">
      <c r="A7" s="58" t="s">
        <v>344</v>
      </c>
      <c r="B7" s="35">
        <v>114</v>
      </c>
      <c r="C7" s="3">
        <v>110</v>
      </c>
      <c r="D7" s="52">
        <f>B7+C7</f>
        <v>224</v>
      </c>
      <c r="E7" s="136">
        <v>107</v>
      </c>
      <c r="F7" s="133">
        <v>104</v>
      </c>
      <c r="G7" s="4">
        <f t="shared" si="1"/>
        <v>211</v>
      </c>
      <c r="H7" s="66">
        <f t="shared" si="2"/>
        <v>-13</v>
      </c>
      <c r="L7" s="155" t="s">
        <v>443</v>
      </c>
      <c r="M7" s="155"/>
      <c r="N7" s="155"/>
    </row>
    <row r="8" spans="1:14" s="2" customFormat="1" ht="25.5" customHeight="1" x14ac:dyDescent="0.2">
      <c r="A8" s="58" t="s">
        <v>343</v>
      </c>
      <c r="B8" s="35">
        <v>57</v>
      </c>
      <c r="C8" s="3">
        <v>55</v>
      </c>
      <c r="D8" s="52">
        <f t="shared" si="0"/>
        <v>112</v>
      </c>
      <c r="E8" s="136">
        <v>51</v>
      </c>
      <c r="F8" s="133">
        <v>51</v>
      </c>
      <c r="G8" s="4">
        <f t="shared" si="1"/>
        <v>102</v>
      </c>
      <c r="H8" s="66">
        <f t="shared" si="2"/>
        <v>-10</v>
      </c>
      <c r="L8" s="155"/>
      <c r="M8" s="155"/>
      <c r="N8" s="155"/>
    </row>
    <row r="9" spans="1:14" s="2" customFormat="1" ht="25.5" customHeight="1" x14ac:dyDescent="0.2">
      <c r="A9" s="58" t="s">
        <v>345</v>
      </c>
      <c r="B9" s="35">
        <v>69</v>
      </c>
      <c r="C9" s="3">
        <v>86</v>
      </c>
      <c r="D9" s="52">
        <f t="shared" si="0"/>
        <v>155</v>
      </c>
      <c r="E9" s="136">
        <v>69</v>
      </c>
      <c r="F9" s="133">
        <v>86</v>
      </c>
      <c r="G9" s="4">
        <f t="shared" si="1"/>
        <v>155</v>
      </c>
      <c r="H9" s="66">
        <f t="shared" si="2"/>
        <v>0</v>
      </c>
    </row>
    <row r="10" spans="1:14" s="2" customFormat="1" ht="25.5" customHeight="1" x14ac:dyDescent="0.2">
      <c r="A10" s="58" t="s">
        <v>346</v>
      </c>
      <c r="B10" s="35">
        <v>61</v>
      </c>
      <c r="C10" s="3">
        <v>58</v>
      </c>
      <c r="D10" s="52">
        <f t="shared" si="0"/>
        <v>119</v>
      </c>
      <c r="E10" s="136">
        <v>67</v>
      </c>
      <c r="F10" s="133">
        <v>57</v>
      </c>
      <c r="G10" s="4">
        <f t="shared" si="1"/>
        <v>124</v>
      </c>
      <c r="H10" s="66">
        <f t="shared" si="2"/>
        <v>5</v>
      </c>
    </row>
    <row r="11" spans="1:14" s="2" customFormat="1" ht="25.5" customHeight="1" x14ac:dyDescent="0.2">
      <c r="A11" s="58" t="s">
        <v>347</v>
      </c>
      <c r="B11" s="35">
        <v>193</v>
      </c>
      <c r="C11" s="3">
        <v>178</v>
      </c>
      <c r="D11" s="52">
        <f t="shared" si="0"/>
        <v>371</v>
      </c>
      <c r="E11" s="136">
        <v>185</v>
      </c>
      <c r="F11" s="133">
        <v>174</v>
      </c>
      <c r="G11" s="4">
        <f t="shared" si="1"/>
        <v>359</v>
      </c>
      <c r="H11" s="66">
        <f t="shared" si="2"/>
        <v>-12</v>
      </c>
    </row>
    <row r="12" spans="1:14" s="2" customFormat="1" ht="25.5" customHeight="1" x14ac:dyDescent="0.2">
      <c r="A12" s="58" t="s">
        <v>348</v>
      </c>
      <c r="B12" s="35">
        <v>123</v>
      </c>
      <c r="C12" s="3">
        <v>122</v>
      </c>
      <c r="D12" s="52">
        <f t="shared" si="0"/>
        <v>245</v>
      </c>
      <c r="E12" s="136">
        <v>121</v>
      </c>
      <c r="F12" s="133">
        <v>125</v>
      </c>
      <c r="G12" s="4">
        <f t="shared" si="1"/>
        <v>246</v>
      </c>
      <c r="H12" s="66">
        <f t="shared" si="2"/>
        <v>1</v>
      </c>
    </row>
    <row r="13" spans="1:14" s="2" customFormat="1" ht="25.5" customHeight="1" x14ac:dyDescent="0.2">
      <c r="A13" s="58" t="s">
        <v>382</v>
      </c>
      <c r="B13" s="35">
        <v>42</v>
      </c>
      <c r="C13" s="3">
        <v>41</v>
      </c>
      <c r="D13" s="52">
        <f>B13+C13</f>
        <v>83</v>
      </c>
      <c r="E13" s="136">
        <v>45</v>
      </c>
      <c r="F13" s="133">
        <v>45</v>
      </c>
      <c r="G13" s="4">
        <f t="shared" si="1"/>
        <v>90</v>
      </c>
      <c r="H13" s="66">
        <f t="shared" si="2"/>
        <v>7</v>
      </c>
    </row>
    <row r="14" spans="1:14" s="2" customFormat="1" ht="25.5" customHeight="1" x14ac:dyDescent="0.2">
      <c r="A14" s="58" t="s">
        <v>349</v>
      </c>
      <c r="B14" s="35">
        <v>27</v>
      </c>
      <c r="C14" s="3">
        <v>20</v>
      </c>
      <c r="D14" s="52">
        <f t="shared" si="0"/>
        <v>47</v>
      </c>
      <c r="E14" s="136">
        <v>30</v>
      </c>
      <c r="F14" s="133">
        <v>21</v>
      </c>
      <c r="G14" s="4">
        <f t="shared" si="1"/>
        <v>51</v>
      </c>
      <c r="H14" s="66">
        <f t="shared" si="2"/>
        <v>4</v>
      </c>
    </row>
    <row r="15" spans="1:14" s="2" customFormat="1" ht="25.5" customHeight="1" x14ac:dyDescent="0.2">
      <c r="A15" s="58" t="s">
        <v>351</v>
      </c>
      <c r="B15" s="35">
        <v>130</v>
      </c>
      <c r="C15" s="3">
        <v>181</v>
      </c>
      <c r="D15" s="52">
        <f>B15+C15</f>
        <v>311</v>
      </c>
      <c r="E15" s="136">
        <v>126</v>
      </c>
      <c r="F15" s="133">
        <v>176</v>
      </c>
      <c r="G15" s="4">
        <f t="shared" si="1"/>
        <v>302</v>
      </c>
      <c r="H15" s="66">
        <f t="shared" si="2"/>
        <v>-9</v>
      </c>
    </row>
    <row r="16" spans="1:14" s="2" customFormat="1" ht="25.5" customHeight="1" x14ac:dyDescent="0.2">
      <c r="A16" s="58" t="s">
        <v>350</v>
      </c>
      <c r="B16" s="35">
        <v>111</v>
      </c>
      <c r="C16" s="3">
        <v>130</v>
      </c>
      <c r="D16" s="52">
        <f t="shared" si="0"/>
        <v>241</v>
      </c>
      <c r="E16" s="136">
        <v>120</v>
      </c>
      <c r="F16" s="133">
        <v>131</v>
      </c>
      <c r="G16" s="4">
        <f t="shared" si="1"/>
        <v>251</v>
      </c>
      <c r="H16" s="66">
        <f t="shared" si="2"/>
        <v>10</v>
      </c>
    </row>
    <row r="17" spans="1:8" s="2" customFormat="1" ht="25.5" customHeight="1" x14ac:dyDescent="0.2">
      <c r="A17" s="58" t="s">
        <v>352</v>
      </c>
      <c r="B17" s="35">
        <v>33</v>
      </c>
      <c r="C17" s="3">
        <v>33</v>
      </c>
      <c r="D17" s="52">
        <f t="shared" si="0"/>
        <v>66</v>
      </c>
      <c r="E17" s="136">
        <v>40</v>
      </c>
      <c r="F17" s="133">
        <v>39</v>
      </c>
      <c r="G17" s="4">
        <f t="shared" si="1"/>
        <v>79</v>
      </c>
      <c r="H17" s="66">
        <f t="shared" si="2"/>
        <v>13</v>
      </c>
    </row>
    <row r="18" spans="1:8" s="2" customFormat="1" ht="25.5" customHeight="1" x14ac:dyDescent="0.2">
      <c r="A18" s="58" t="s">
        <v>353</v>
      </c>
      <c r="B18" s="35">
        <v>57</v>
      </c>
      <c r="C18" s="3">
        <v>61</v>
      </c>
      <c r="D18" s="52">
        <f t="shared" si="0"/>
        <v>118</v>
      </c>
      <c r="E18" s="136">
        <v>66</v>
      </c>
      <c r="F18" s="133">
        <v>63</v>
      </c>
      <c r="G18" s="4">
        <f t="shared" si="1"/>
        <v>129</v>
      </c>
      <c r="H18" s="66">
        <f t="shared" si="2"/>
        <v>11</v>
      </c>
    </row>
    <row r="19" spans="1:8" s="2" customFormat="1" ht="25.5" customHeight="1" x14ac:dyDescent="0.2">
      <c r="A19" s="58" t="s">
        <v>354</v>
      </c>
      <c r="B19" s="35">
        <v>113</v>
      </c>
      <c r="C19" s="3">
        <v>114</v>
      </c>
      <c r="D19" s="52">
        <f t="shared" si="0"/>
        <v>227</v>
      </c>
      <c r="E19" s="136">
        <v>109</v>
      </c>
      <c r="F19" s="133">
        <v>114</v>
      </c>
      <c r="G19" s="4">
        <f t="shared" si="1"/>
        <v>223</v>
      </c>
      <c r="H19" s="66">
        <f t="shared" si="2"/>
        <v>-4</v>
      </c>
    </row>
    <row r="20" spans="1:8" s="2" customFormat="1" ht="25.5" customHeight="1" x14ac:dyDescent="0.2">
      <c r="A20" s="58" t="s">
        <v>355</v>
      </c>
      <c r="B20" s="35">
        <v>48</v>
      </c>
      <c r="C20" s="3">
        <v>61</v>
      </c>
      <c r="D20" s="52">
        <f t="shared" si="0"/>
        <v>109</v>
      </c>
      <c r="E20" s="136">
        <v>48</v>
      </c>
      <c r="F20" s="133">
        <v>63</v>
      </c>
      <c r="G20" s="4">
        <f t="shared" si="1"/>
        <v>111</v>
      </c>
      <c r="H20" s="66">
        <f t="shared" si="2"/>
        <v>2</v>
      </c>
    </row>
    <row r="21" spans="1:8" s="2" customFormat="1" ht="25.5" customHeight="1" x14ac:dyDescent="0.2">
      <c r="A21" s="58" t="s">
        <v>356</v>
      </c>
      <c r="B21" s="35">
        <v>87</v>
      </c>
      <c r="C21" s="3">
        <v>80</v>
      </c>
      <c r="D21" s="52">
        <f t="shared" si="0"/>
        <v>167</v>
      </c>
      <c r="E21" s="136">
        <v>83</v>
      </c>
      <c r="F21" s="133">
        <v>74</v>
      </c>
      <c r="G21" s="4">
        <f t="shared" si="1"/>
        <v>157</v>
      </c>
      <c r="H21" s="66">
        <f t="shared" si="2"/>
        <v>-10</v>
      </c>
    </row>
    <row r="22" spans="1:8" s="2" customFormat="1" ht="25.5" customHeight="1" x14ac:dyDescent="0.2">
      <c r="A22" s="58" t="s">
        <v>357</v>
      </c>
      <c r="B22" s="35">
        <v>65</v>
      </c>
      <c r="C22" s="3">
        <v>74</v>
      </c>
      <c r="D22" s="52">
        <f t="shared" si="0"/>
        <v>139</v>
      </c>
      <c r="E22" s="136">
        <v>64</v>
      </c>
      <c r="F22" s="133">
        <v>75</v>
      </c>
      <c r="G22" s="4">
        <f t="shared" si="1"/>
        <v>139</v>
      </c>
      <c r="H22" s="66">
        <f t="shared" si="2"/>
        <v>0</v>
      </c>
    </row>
    <row r="23" spans="1:8" s="2" customFormat="1" ht="25.5" customHeight="1" x14ac:dyDescent="0.2">
      <c r="A23" s="58" t="s">
        <v>358</v>
      </c>
      <c r="B23" s="35">
        <v>98</v>
      </c>
      <c r="C23" s="3">
        <v>89</v>
      </c>
      <c r="D23" s="52">
        <f t="shared" si="0"/>
        <v>187</v>
      </c>
      <c r="E23" s="136">
        <v>91</v>
      </c>
      <c r="F23" s="133">
        <v>84</v>
      </c>
      <c r="G23" s="4">
        <f t="shared" si="1"/>
        <v>175</v>
      </c>
      <c r="H23" s="66">
        <f t="shared" si="2"/>
        <v>-12</v>
      </c>
    </row>
    <row r="24" spans="1:8" s="2" customFormat="1" ht="25.5" customHeight="1" x14ac:dyDescent="0.2">
      <c r="A24" s="58" t="s">
        <v>359</v>
      </c>
      <c r="B24" s="35">
        <v>45</v>
      </c>
      <c r="C24" s="3">
        <v>45</v>
      </c>
      <c r="D24" s="52">
        <f t="shared" si="0"/>
        <v>90</v>
      </c>
      <c r="E24" s="136">
        <v>43</v>
      </c>
      <c r="F24" s="133">
        <v>44</v>
      </c>
      <c r="G24" s="4">
        <f t="shared" si="1"/>
        <v>87</v>
      </c>
      <c r="H24" s="66">
        <f t="shared" si="2"/>
        <v>-3</v>
      </c>
    </row>
    <row r="25" spans="1:8" s="2" customFormat="1" ht="25.5" customHeight="1" x14ac:dyDescent="0.2">
      <c r="A25" s="58" t="s">
        <v>360</v>
      </c>
      <c r="B25" s="35">
        <v>74</v>
      </c>
      <c r="C25" s="3">
        <v>76</v>
      </c>
      <c r="D25" s="52">
        <f t="shared" si="0"/>
        <v>150</v>
      </c>
      <c r="E25" s="136">
        <v>72</v>
      </c>
      <c r="F25" s="133">
        <v>77</v>
      </c>
      <c r="G25" s="4">
        <f t="shared" si="1"/>
        <v>149</v>
      </c>
      <c r="H25" s="66">
        <f t="shared" si="2"/>
        <v>-1</v>
      </c>
    </row>
    <row r="26" spans="1:8" s="2" customFormat="1" ht="25.5" customHeight="1" x14ac:dyDescent="0.2">
      <c r="A26" s="58" t="s">
        <v>361</v>
      </c>
      <c r="B26" s="35">
        <v>46</v>
      </c>
      <c r="C26" s="3">
        <v>45</v>
      </c>
      <c r="D26" s="52">
        <f t="shared" si="0"/>
        <v>91</v>
      </c>
      <c r="E26" s="136">
        <v>49</v>
      </c>
      <c r="F26" s="133">
        <v>46</v>
      </c>
      <c r="G26" s="4">
        <f t="shared" si="1"/>
        <v>95</v>
      </c>
      <c r="H26" s="66">
        <f t="shared" si="2"/>
        <v>4</v>
      </c>
    </row>
    <row r="27" spans="1:8" s="2" customFormat="1" ht="25.5" customHeight="1" x14ac:dyDescent="0.2">
      <c r="A27" s="58" t="s">
        <v>383</v>
      </c>
      <c r="B27" s="35">
        <v>192</v>
      </c>
      <c r="C27" s="3">
        <v>189</v>
      </c>
      <c r="D27" s="52">
        <f>B27+C27</f>
        <v>381</v>
      </c>
      <c r="E27" s="136">
        <v>192</v>
      </c>
      <c r="F27" s="133">
        <v>197</v>
      </c>
      <c r="G27" s="4">
        <f t="shared" si="1"/>
        <v>389</v>
      </c>
      <c r="H27" s="66">
        <f t="shared" si="2"/>
        <v>8</v>
      </c>
    </row>
    <row r="28" spans="1:8" s="2" customFormat="1" ht="25.5" customHeight="1" x14ac:dyDescent="0.2">
      <c r="A28" s="58" t="s">
        <v>384</v>
      </c>
      <c r="B28" s="35">
        <v>49</v>
      </c>
      <c r="C28" s="3">
        <v>38</v>
      </c>
      <c r="D28" s="52">
        <f>B28+C28</f>
        <v>87</v>
      </c>
      <c r="E28" s="136">
        <v>55</v>
      </c>
      <c r="F28" s="133">
        <v>40</v>
      </c>
      <c r="G28" s="4">
        <f t="shared" si="1"/>
        <v>95</v>
      </c>
      <c r="H28" s="66">
        <f t="shared" si="2"/>
        <v>8</v>
      </c>
    </row>
    <row r="29" spans="1:8" s="2" customFormat="1" ht="25.5" customHeight="1" x14ac:dyDescent="0.2">
      <c r="A29" s="58" t="s">
        <v>362</v>
      </c>
      <c r="B29" s="35">
        <v>56</v>
      </c>
      <c r="C29" s="3">
        <v>61</v>
      </c>
      <c r="D29" s="52">
        <f t="shared" si="0"/>
        <v>117</v>
      </c>
      <c r="E29" s="136">
        <v>55</v>
      </c>
      <c r="F29" s="133">
        <v>58</v>
      </c>
      <c r="G29" s="4">
        <f t="shared" si="1"/>
        <v>113</v>
      </c>
      <c r="H29" s="66">
        <f t="shared" si="2"/>
        <v>-4</v>
      </c>
    </row>
    <row r="30" spans="1:8" s="2" customFormat="1" ht="25.5" customHeight="1" x14ac:dyDescent="0.2">
      <c r="A30" s="58" t="s">
        <v>363</v>
      </c>
      <c r="B30" s="35">
        <v>86</v>
      </c>
      <c r="C30" s="3">
        <v>66</v>
      </c>
      <c r="D30" s="52">
        <f t="shared" si="0"/>
        <v>152</v>
      </c>
      <c r="E30" s="136">
        <v>90</v>
      </c>
      <c r="F30" s="133">
        <v>69</v>
      </c>
      <c r="G30" s="4">
        <f t="shared" si="1"/>
        <v>159</v>
      </c>
      <c r="H30" s="66">
        <f t="shared" si="2"/>
        <v>7</v>
      </c>
    </row>
    <row r="31" spans="1:8" s="2" customFormat="1" ht="25.5" customHeight="1" x14ac:dyDescent="0.2">
      <c r="A31" s="58" t="s">
        <v>364</v>
      </c>
      <c r="B31" s="35">
        <v>75</v>
      </c>
      <c r="C31" s="3">
        <v>82</v>
      </c>
      <c r="D31" s="52">
        <f t="shared" si="0"/>
        <v>157</v>
      </c>
      <c r="E31" s="136">
        <v>77</v>
      </c>
      <c r="F31" s="133">
        <v>87</v>
      </c>
      <c r="G31" s="4">
        <f t="shared" si="1"/>
        <v>164</v>
      </c>
      <c r="H31" s="66">
        <f t="shared" si="2"/>
        <v>7</v>
      </c>
    </row>
    <row r="32" spans="1:8" s="2" customFormat="1" ht="25.5" customHeight="1" x14ac:dyDescent="0.2">
      <c r="A32" s="58" t="s">
        <v>365</v>
      </c>
      <c r="B32" s="35">
        <v>134</v>
      </c>
      <c r="C32" s="3">
        <v>121</v>
      </c>
      <c r="D32" s="52">
        <f t="shared" si="0"/>
        <v>255</v>
      </c>
      <c r="E32" s="136">
        <v>140</v>
      </c>
      <c r="F32" s="133">
        <v>128</v>
      </c>
      <c r="G32" s="4">
        <f t="shared" si="1"/>
        <v>268</v>
      </c>
      <c r="H32" s="66">
        <f t="shared" si="2"/>
        <v>13</v>
      </c>
    </row>
    <row r="33" spans="1:8" s="2" customFormat="1" ht="25.5" customHeight="1" x14ac:dyDescent="0.2">
      <c r="A33" s="58" t="s">
        <v>367</v>
      </c>
      <c r="B33" s="35">
        <v>65</v>
      </c>
      <c r="C33" s="3">
        <v>57</v>
      </c>
      <c r="D33" s="52">
        <f>B33+C33</f>
        <v>122</v>
      </c>
      <c r="E33" s="136">
        <v>67</v>
      </c>
      <c r="F33" s="133">
        <v>62</v>
      </c>
      <c r="G33" s="4">
        <f t="shared" si="1"/>
        <v>129</v>
      </c>
      <c r="H33" s="66">
        <f t="shared" si="2"/>
        <v>7</v>
      </c>
    </row>
    <row r="34" spans="1:8" s="2" customFormat="1" ht="25.5" customHeight="1" x14ac:dyDescent="0.2">
      <c r="A34" s="58" t="s">
        <v>368</v>
      </c>
      <c r="B34" s="35">
        <v>77</v>
      </c>
      <c r="C34" s="3">
        <v>69</v>
      </c>
      <c r="D34" s="52">
        <f>B34+C34</f>
        <v>146</v>
      </c>
      <c r="E34" s="136">
        <v>78</v>
      </c>
      <c r="F34" s="133">
        <v>72</v>
      </c>
      <c r="G34" s="4">
        <f t="shared" si="1"/>
        <v>150</v>
      </c>
      <c r="H34" s="66">
        <f t="shared" si="2"/>
        <v>4</v>
      </c>
    </row>
    <row r="35" spans="1:8" s="2" customFormat="1" ht="25.5" customHeight="1" x14ac:dyDescent="0.2">
      <c r="A35" s="58" t="s">
        <v>366</v>
      </c>
      <c r="B35" s="35">
        <v>101</v>
      </c>
      <c r="C35" s="3">
        <v>90</v>
      </c>
      <c r="D35" s="52">
        <f t="shared" si="0"/>
        <v>191</v>
      </c>
      <c r="E35" s="136">
        <v>101</v>
      </c>
      <c r="F35" s="133">
        <v>88</v>
      </c>
      <c r="G35" s="4">
        <f t="shared" si="1"/>
        <v>189</v>
      </c>
      <c r="H35" s="66">
        <f t="shared" si="2"/>
        <v>-2</v>
      </c>
    </row>
    <row r="36" spans="1:8" s="2" customFormat="1" ht="25.5" customHeight="1" x14ac:dyDescent="0.2">
      <c r="A36" s="58" t="s">
        <v>369</v>
      </c>
      <c r="B36" s="35">
        <v>115</v>
      </c>
      <c r="C36" s="3">
        <v>115</v>
      </c>
      <c r="D36" s="52">
        <f t="shared" si="0"/>
        <v>230</v>
      </c>
      <c r="E36" s="136">
        <v>119</v>
      </c>
      <c r="F36" s="133">
        <v>126</v>
      </c>
      <c r="G36" s="4">
        <f t="shared" si="1"/>
        <v>245</v>
      </c>
      <c r="H36" s="66">
        <f t="shared" si="2"/>
        <v>15</v>
      </c>
    </row>
    <row r="37" spans="1:8" s="2" customFormat="1" ht="25.5" customHeight="1" x14ac:dyDescent="0.2">
      <c r="A37" s="58" t="s">
        <v>370</v>
      </c>
      <c r="B37" s="35">
        <v>35</v>
      </c>
      <c r="C37" s="3">
        <v>32</v>
      </c>
      <c r="D37" s="52">
        <f t="shared" si="0"/>
        <v>67</v>
      </c>
      <c r="E37" s="136">
        <v>34</v>
      </c>
      <c r="F37" s="133">
        <v>35</v>
      </c>
      <c r="G37" s="4">
        <f t="shared" si="1"/>
        <v>69</v>
      </c>
      <c r="H37" s="66">
        <f t="shared" si="2"/>
        <v>2</v>
      </c>
    </row>
    <row r="38" spans="1:8" s="2" customFormat="1" ht="25.5" customHeight="1" x14ac:dyDescent="0.2">
      <c r="A38" s="58" t="s">
        <v>371</v>
      </c>
      <c r="B38" s="35">
        <v>56</v>
      </c>
      <c r="C38" s="3">
        <v>45</v>
      </c>
      <c r="D38" s="52">
        <f t="shared" si="0"/>
        <v>101</v>
      </c>
      <c r="E38" s="136">
        <v>62</v>
      </c>
      <c r="F38" s="133">
        <v>58</v>
      </c>
      <c r="G38" s="4">
        <f t="shared" si="1"/>
        <v>120</v>
      </c>
      <c r="H38" s="66">
        <f t="shared" si="2"/>
        <v>19</v>
      </c>
    </row>
    <row r="39" spans="1:8" s="2" customFormat="1" ht="25.5" customHeight="1" x14ac:dyDescent="0.2">
      <c r="A39" s="58" t="s">
        <v>372</v>
      </c>
      <c r="B39" s="35">
        <v>118</v>
      </c>
      <c r="C39" s="3">
        <v>135</v>
      </c>
      <c r="D39" s="52">
        <f t="shared" si="0"/>
        <v>253</v>
      </c>
      <c r="E39" s="136">
        <v>114</v>
      </c>
      <c r="F39" s="133">
        <v>137</v>
      </c>
      <c r="G39" s="4">
        <f t="shared" si="1"/>
        <v>251</v>
      </c>
      <c r="H39" s="66">
        <f t="shared" si="2"/>
        <v>-2</v>
      </c>
    </row>
    <row r="40" spans="1:8" s="2" customFormat="1" ht="25.5" customHeight="1" x14ac:dyDescent="0.2">
      <c r="A40" s="58" t="s">
        <v>373</v>
      </c>
      <c r="B40" s="35">
        <v>49</v>
      </c>
      <c r="C40" s="3">
        <v>48</v>
      </c>
      <c r="D40" s="52">
        <f t="shared" si="0"/>
        <v>97</v>
      </c>
      <c r="E40" s="136">
        <v>46</v>
      </c>
      <c r="F40" s="133">
        <v>45</v>
      </c>
      <c r="G40" s="4">
        <f t="shared" si="1"/>
        <v>91</v>
      </c>
      <c r="H40" s="66">
        <f t="shared" si="2"/>
        <v>-6</v>
      </c>
    </row>
    <row r="41" spans="1:8" s="2" customFormat="1" ht="25.5" customHeight="1" x14ac:dyDescent="0.2">
      <c r="A41" s="58" t="s">
        <v>374</v>
      </c>
      <c r="B41" s="35">
        <v>120</v>
      </c>
      <c r="C41" s="3">
        <v>103</v>
      </c>
      <c r="D41" s="52">
        <f t="shared" si="0"/>
        <v>223</v>
      </c>
      <c r="E41" s="136">
        <v>122</v>
      </c>
      <c r="F41" s="133">
        <v>109</v>
      </c>
      <c r="G41" s="4">
        <f t="shared" si="1"/>
        <v>231</v>
      </c>
      <c r="H41" s="66">
        <f t="shared" si="2"/>
        <v>8</v>
      </c>
    </row>
    <row r="42" spans="1:8" s="2" customFormat="1" ht="25.5" customHeight="1" x14ac:dyDescent="0.2">
      <c r="A42" s="58" t="s">
        <v>385</v>
      </c>
      <c r="B42" s="35">
        <v>132</v>
      </c>
      <c r="C42" s="3">
        <v>126</v>
      </c>
      <c r="D42" s="52">
        <f>B42+C42</f>
        <v>258</v>
      </c>
      <c r="E42" s="136">
        <v>129</v>
      </c>
      <c r="F42" s="133">
        <v>126</v>
      </c>
      <c r="G42" s="4">
        <f t="shared" si="1"/>
        <v>255</v>
      </c>
      <c r="H42" s="66">
        <f t="shared" si="2"/>
        <v>-3</v>
      </c>
    </row>
    <row r="43" spans="1:8" s="2" customFormat="1" ht="25.5" customHeight="1" x14ac:dyDescent="0.2">
      <c r="A43" s="58" t="s">
        <v>375</v>
      </c>
      <c r="B43" s="35">
        <v>94</v>
      </c>
      <c r="C43" s="3">
        <v>86</v>
      </c>
      <c r="D43" s="52">
        <f t="shared" si="0"/>
        <v>180</v>
      </c>
      <c r="E43" s="136">
        <v>94</v>
      </c>
      <c r="F43" s="133">
        <v>90</v>
      </c>
      <c r="G43" s="4">
        <f t="shared" si="1"/>
        <v>184</v>
      </c>
      <c r="H43" s="66">
        <f t="shared" si="2"/>
        <v>4</v>
      </c>
    </row>
    <row r="44" spans="1:8" s="2" customFormat="1" ht="25.5" customHeight="1" x14ac:dyDescent="0.2">
      <c r="A44" s="58" t="s">
        <v>376</v>
      </c>
      <c r="B44" s="35">
        <v>34</v>
      </c>
      <c r="C44" s="3">
        <v>33</v>
      </c>
      <c r="D44" s="52">
        <f t="shared" si="0"/>
        <v>67</v>
      </c>
      <c r="E44" s="136">
        <v>33</v>
      </c>
      <c r="F44" s="133">
        <v>35</v>
      </c>
      <c r="G44" s="4">
        <f t="shared" si="1"/>
        <v>68</v>
      </c>
      <c r="H44" s="66">
        <f t="shared" si="2"/>
        <v>1</v>
      </c>
    </row>
    <row r="45" spans="1:8" s="2" customFormat="1" ht="25.5" customHeight="1" x14ac:dyDescent="0.2">
      <c r="A45" s="58" t="s">
        <v>377</v>
      </c>
      <c r="B45" s="35">
        <v>36</v>
      </c>
      <c r="C45" s="3">
        <v>45</v>
      </c>
      <c r="D45" s="52">
        <f t="shared" si="0"/>
        <v>81</v>
      </c>
      <c r="E45" s="136">
        <v>41</v>
      </c>
      <c r="F45" s="133">
        <v>45</v>
      </c>
      <c r="G45" s="4">
        <f t="shared" si="1"/>
        <v>86</v>
      </c>
      <c r="H45" s="66">
        <f t="shared" si="2"/>
        <v>5</v>
      </c>
    </row>
    <row r="46" spans="1:8" s="2" customFormat="1" ht="25.5" customHeight="1" x14ac:dyDescent="0.2">
      <c r="A46" s="58" t="s">
        <v>378</v>
      </c>
      <c r="B46" s="35">
        <v>148</v>
      </c>
      <c r="C46" s="3">
        <v>155</v>
      </c>
      <c r="D46" s="52">
        <f t="shared" si="0"/>
        <v>303</v>
      </c>
      <c r="E46" s="136">
        <v>154</v>
      </c>
      <c r="F46" s="133">
        <v>161</v>
      </c>
      <c r="G46" s="4">
        <f t="shared" si="1"/>
        <v>315</v>
      </c>
      <c r="H46" s="66">
        <f t="shared" si="2"/>
        <v>12</v>
      </c>
    </row>
    <row r="47" spans="1:8" s="2" customFormat="1" ht="25.5" customHeight="1" x14ac:dyDescent="0.2">
      <c r="A47" s="58" t="s">
        <v>379</v>
      </c>
      <c r="B47" s="35">
        <v>78</v>
      </c>
      <c r="C47" s="3">
        <v>71</v>
      </c>
      <c r="D47" s="52">
        <f t="shared" si="0"/>
        <v>149</v>
      </c>
      <c r="E47" s="136">
        <v>79</v>
      </c>
      <c r="F47" s="133">
        <v>69</v>
      </c>
      <c r="G47" s="4">
        <f t="shared" si="1"/>
        <v>148</v>
      </c>
      <c r="H47" s="66">
        <f t="shared" si="2"/>
        <v>-1</v>
      </c>
    </row>
    <row r="48" spans="1:8" s="2" customFormat="1" ht="25.5" customHeight="1" x14ac:dyDescent="0.2">
      <c r="A48" s="58" t="s">
        <v>380</v>
      </c>
      <c r="B48" s="35">
        <v>64</v>
      </c>
      <c r="C48" s="3">
        <v>44</v>
      </c>
      <c r="D48" s="52">
        <f t="shared" si="0"/>
        <v>108</v>
      </c>
      <c r="E48" s="136">
        <v>68</v>
      </c>
      <c r="F48" s="133">
        <v>47</v>
      </c>
      <c r="G48" s="4">
        <f t="shared" si="1"/>
        <v>115</v>
      </c>
      <c r="H48" s="66">
        <f t="shared" si="2"/>
        <v>7</v>
      </c>
    </row>
    <row r="49" spans="1:8" s="2" customFormat="1" ht="25.5" customHeight="1" x14ac:dyDescent="0.2">
      <c r="A49" s="58" t="s">
        <v>381</v>
      </c>
      <c r="B49" s="35">
        <v>157</v>
      </c>
      <c r="C49" s="3">
        <v>144</v>
      </c>
      <c r="D49" s="52">
        <f>B49+C49</f>
        <v>301</v>
      </c>
      <c r="E49" s="136">
        <v>157</v>
      </c>
      <c r="F49" s="133">
        <v>149</v>
      </c>
      <c r="G49" s="4">
        <f t="shared" si="1"/>
        <v>306</v>
      </c>
      <c r="H49" s="66">
        <f t="shared" si="2"/>
        <v>5</v>
      </c>
    </row>
    <row r="50" spans="1:8" s="2" customFormat="1" ht="25.5" customHeight="1" thickBot="1" x14ac:dyDescent="0.25">
      <c r="A50" s="70" t="s">
        <v>262</v>
      </c>
      <c r="B50" s="49">
        <v>48</v>
      </c>
      <c r="C50" s="17">
        <v>61</v>
      </c>
      <c r="D50" s="53">
        <f t="shared" si="0"/>
        <v>109</v>
      </c>
      <c r="E50" s="137">
        <v>48</v>
      </c>
      <c r="F50" s="138">
        <v>63</v>
      </c>
      <c r="G50" s="8">
        <f t="shared" si="1"/>
        <v>111</v>
      </c>
      <c r="H50" s="69">
        <f t="shared" si="2"/>
        <v>2</v>
      </c>
    </row>
    <row r="51" spans="1:8" s="2" customFormat="1" ht="25.5" customHeight="1" thickBot="1" x14ac:dyDescent="0.25">
      <c r="A51" s="39" t="s">
        <v>23</v>
      </c>
      <c r="B51" s="18">
        <f>SUM(B5:B50)</f>
        <v>3810</v>
      </c>
      <c r="C51" s="19">
        <f>SUM(C5:C50)</f>
        <v>3776</v>
      </c>
      <c r="D51" s="20">
        <f t="shared" ref="D51" si="3">B51+C51</f>
        <v>7586</v>
      </c>
      <c r="E51" s="121">
        <f>SUM(E5:E50)</f>
        <v>3851</v>
      </c>
      <c r="F51" s="30">
        <f>SUM(F5:F50)</f>
        <v>3845</v>
      </c>
      <c r="G51" s="131">
        <f t="shared" si="1"/>
        <v>7696</v>
      </c>
      <c r="H51" s="39">
        <f t="shared" si="2"/>
        <v>110</v>
      </c>
    </row>
  </sheetData>
  <mergeCells count="7">
    <mergeCell ref="A2:A4"/>
    <mergeCell ref="L7:N8"/>
    <mergeCell ref="B2:H2"/>
    <mergeCell ref="A1:H1"/>
    <mergeCell ref="B3:D3"/>
    <mergeCell ref="E3:G3"/>
    <mergeCell ref="H3:H4"/>
  </mergeCells>
  <hyperlinks>
    <hyperlink ref="L7:N8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20</vt:i4>
      </vt:variant>
      <vt:variant>
        <vt:lpstr>Adlandırılmış Aralıklar</vt:lpstr>
      </vt:variant>
      <vt:variant>
        <vt:i4>28</vt:i4>
      </vt:variant>
    </vt:vector>
  </HeadingPairs>
  <TitlesOfParts>
    <vt:vector size="48" baseType="lpstr">
      <vt:lpstr>HOMEPAGE</vt:lpstr>
      <vt:lpstr>İl ve İlçe Toplam</vt:lpstr>
      <vt:lpstr>Merkez Mahalleler</vt:lpstr>
      <vt:lpstr>Merkez Köyler</vt:lpstr>
      <vt:lpstr>Ayancık Köyler</vt:lpstr>
      <vt:lpstr>Boyabat Köyler</vt:lpstr>
      <vt:lpstr>Dikmen Köyler</vt:lpstr>
      <vt:lpstr>Durağan Köyler</vt:lpstr>
      <vt:lpstr>Erfelek Köyler</vt:lpstr>
      <vt:lpstr>Gerze Köyleri</vt:lpstr>
      <vt:lpstr>Gerze Mahalleler</vt:lpstr>
      <vt:lpstr>Saraydüzü Köyleri</vt:lpstr>
      <vt:lpstr>Türkeli Köyleri</vt:lpstr>
      <vt:lpstr>Ayancık Mahalleler</vt:lpstr>
      <vt:lpstr>Boyabat Mahalleler</vt:lpstr>
      <vt:lpstr>Dikmen Mahalleler</vt:lpstr>
      <vt:lpstr>Durağan Mahalleler</vt:lpstr>
      <vt:lpstr>Erfelek Mahalleler</vt:lpstr>
      <vt:lpstr>Saraydüzü Mahalleler</vt:lpstr>
      <vt:lpstr>Türkeli Mahalle Nüfusları</vt:lpstr>
      <vt:lpstr>'Ayancık Köyler'!Yazdırma_Alanı</vt:lpstr>
      <vt:lpstr>'Ayancık Mahalleler'!Yazdırma_Alanı</vt:lpstr>
      <vt:lpstr>'Boyabat Köyler'!Yazdırma_Alanı</vt:lpstr>
      <vt:lpstr>'Boyabat Mahalleler'!Yazdırma_Alanı</vt:lpstr>
      <vt:lpstr>'Dikmen Köyler'!Yazdırma_Alanı</vt:lpstr>
      <vt:lpstr>'Dikmen Mahalleler'!Yazdırma_Alanı</vt:lpstr>
      <vt:lpstr>'Durağan Köyler'!Yazdırma_Alanı</vt:lpstr>
      <vt:lpstr>'Durağan Mahalleler'!Yazdırma_Alanı</vt:lpstr>
      <vt:lpstr>'Erfelek Köyler'!Yazdırma_Alanı</vt:lpstr>
      <vt:lpstr>'Erfelek Mahalleler'!Yazdırma_Alanı</vt:lpstr>
      <vt:lpstr>'Gerze Köyleri'!Yazdırma_Alanı</vt:lpstr>
      <vt:lpstr>'Gerze Mahalleler'!Yazdırma_Alanı</vt:lpstr>
      <vt:lpstr>'İl ve İlçe Toplam'!Yazdırma_Alanı</vt:lpstr>
      <vt:lpstr>'Merkez Köyler'!Yazdırma_Alanı</vt:lpstr>
      <vt:lpstr>'Merkez Mahalleler'!Yazdırma_Alanı</vt:lpstr>
      <vt:lpstr>'Saraydüzü Köyleri'!Yazdırma_Alanı</vt:lpstr>
      <vt:lpstr>'Saraydüzü Mahalleler'!Yazdırma_Alanı</vt:lpstr>
      <vt:lpstr>'Türkeli Köyleri'!Yazdırma_Alanı</vt:lpstr>
      <vt:lpstr>'Türkeli Mahalle Nüfusları'!Yazdırma_Alanı</vt:lpstr>
      <vt:lpstr>'Ayancık Köyler'!Yazdırma_Başlıkları</vt:lpstr>
      <vt:lpstr>'Boyabat Köyler'!Yazdırma_Başlıkları</vt:lpstr>
      <vt:lpstr>'Dikmen Köyler'!Yazdırma_Başlıkları</vt:lpstr>
      <vt:lpstr>'Durağan Köyler'!Yazdırma_Başlıkları</vt:lpstr>
      <vt:lpstr>'Erfelek Köyler'!Yazdırma_Başlıkları</vt:lpstr>
      <vt:lpstr>'Gerze Köyleri'!Yazdırma_Başlıkları</vt:lpstr>
      <vt:lpstr>'Merkez Köyler'!Yazdırma_Başlıkları</vt:lpstr>
      <vt:lpstr>'Saraydüzü Köyleri'!Yazdırma_Başlıkları</vt:lpstr>
      <vt:lpstr>'Türkeli Köyleri'!Yazdırma_Başlıkları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42413037150</dc:creator>
  <cp:lastModifiedBy>Microsoft</cp:lastModifiedBy>
  <cp:lastPrinted>2017-01-31T14:03:41Z</cp:lastPrinted>
  <dcterms:created xsi:type="dcterms:W3CDTF">2015-01-29T07:59:57Z</dcterms:created>
  <dcterms:modified xsi:type="dcterms:W3CDTF">2018-04-03T07:58:57Z</dcterms:modified>
</cp:coreProperties>
</file>